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5" documentId="8_{9B5A0CF4-3723-4C2C-9935-3CFB4732092C}" xr6:coauthVersionLast="47" xr6:coauthVersionMax="47" xr10:uidLastSave="{3FAFDC23-2F14-44AE-9112-324ACCB08E4D}"/>
  <bookViews>
    <workbookView xWindow="-120" yWindow="-120" windowWidth="29040" windowHeight="15840" xr2:uid="{00000000-000D-0000-FFFF-FFFF00000000}"/>
  </bookViews>
  <sheets>
    <sheet name="Voucher" sheetId="1" r:id="rId1"/>
    <sheet name="Instructions" sheetId="3" r:id="rId2"/>
    <sheet name="Change Log" sheetId="4" r:id="rId3"/>
  </sheets>
  <definedNames>
    <definedName name="CardData">Voucher!$R$21:$AB$25</definedName>
    <definedName name="_xlnm.Print_Area" localSheetId="2">'Change Log'!$B$1:$C$51</definedName>
    <definedName name="_xlnm.Print_Area" localSheetId="1">Instructions!$A$1:$C$37</definedName>
    <definedName name="_xlnm.Print_Area" localSheetId="0">Voucher!$B$8:$K$64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4" i="1" l="1"/>
  <c r="T2" i="1"/>
  <c r="G47" i="1"/>
  <c r="G45" i="1"/>
  <c r="B53" i="1"/>
  <c r="I16" i="1"/>
  <c r="B23" i="1"/>
  <c r="B22" i="1"/>
  <c r="B21" i="1"/>
  <c r="B20" i="1"/>
  <c r="B18" i="1"/>
  <c r="C13" i="1"/>
  <c r="B51" i="4"/>
  <c r="B37" i="3"/>
  <c r="J43" i="1"/>
  <c r="C56" i="1" s="1"/>
  <c r="J47" i="1" l="1"/>
  <c r="H56" i="1"/>
</calcChain>
</file>

<file path=xl/sharedStrings.xml><?xml version="1.0" encoding="utf-8"?>
<sst xmlns="http://schemas.openxmlformats.org/spreadsheetml/2006/main" count="196" uniqueCount="164">
  <si>
    <t>Amount</t>
  </si>
  <si>
    <t>Object Code</t>
  </si>
  <si>
    <t xml:space="preserve"> </t>
  </si>
  <si>
    <t xml:space="preserve">        Alternate Vendor: 35765765760</t>
  </si>
  <si>
    <t xml:space="preserve">        ICC:  R/AD</t>
  </si>
  <si>
    <t xml:space="preserve">            USAS Doc Type: 9</t>
  </si>
  <si>
    <t>CHECK FIELDS TO BE ENTERED</t>
  </si>
  <si>
    <t>Signature</t>
  </si>
  <si>
    <t>FUEL CARD EXPENSE DISTRIBUTION VOUCHER</t>
  </si>
  <si>
    <t>FOR BUDGETS AND ACCOUNTING DEPARTMENT USE ONLY</t>
  </si>
  <si>
    <t>Subsidiary Ledger Account</t>
  </si>
  <si>
    <t>Support Account</t>
  </si>
  <si>
    <t>Total Expenses</t>
  </si>
  <si>
    <t>1150</t>
  </si>
  <si>
    <t>Clear Prepaid Amount</t>
  </si>
  <si>
    <t>State Revolving Amount</t>
  </si>
  <si>
    <t>00000</t>
  </si>
  <si>
    <t>DEPARTMENT CERTIFICATION AND APPROVAL:</t>
  </si>
  <si>
    <t>Date</t>
  </si>
  <si>
    <t>INSTRUCTIONS</t>
  </si>
  <si>
    <t>a.</t>
  </si>
  <si>
    <t>The agency number is already entered.</t>
  </si>
  <si>
    <t>c.</t>
  </si>
  <si>
    <t>g.</t>
  </si>
  <si>
    <t>i.</t>
  </si>
  <si>
    <t>k.</t>
  </si>
  <si>
    <t>l.</t>
  </si>
  <si>
    <t>Enter the phone number for the voucher preparer.</t>
  </si>
  <si>
    <t>Enter the fuel card billing location.</t>
  </si>
  <si>
    <t xml:space="preserve">Enter the invoice date from the emailed invoice.  </t>
  </si>
  <si>
    <t>Enter the invoice amount from the emailed invoice.</t>
  </si>
  <si>
    <t>The accounts payable voucher auditor must sign and date the voucher to indicate final agency approval.</t>
  </si>
  <si>
    <t>b.</t>
  </si>
  <si>
    <t>d.</t>
  </si>
  <si>
    <t>e.</t>
  </si>
  <si>
    <t>f.</t>
  </si>
  <si>
    <t>h.</t>
  </si>
  <si>
    <t>j.</t>
  </si>
  <si>
    <t>m.</t>
  </si>
  <si>
    <t>The accounting distribution section allows the expenses to be charged to multiple 15-digit account numbers.  Enter the 6-digit subsidiary ledger account number, 5-digit support account number (if applicable), the 4-digit object code, and the amount in each coding block.  The support account may be left blank if it is "00000."  This information can be obtained from the Invoice Billing Summary by FAMIS Account.</t>
  </si>
  <si>
    <t>Enter the voucher preparer's name.  The preparer must sign and date the completed voucher.</t>
  </si>
  <si>
    <t xml:space="preserve">     See Administrative Procedure 30.07 Fuel Cards.  Section 5.7 b. (4) lists the required documentation to be submitted with the voucher.</t>
  </si>
  <si>
    <t>1500</t>
  </si>
  <si>
    <t>Revision</t>
  </si>
  <si>
    <t>Description of Changes</t>
  </si>
  <si>
    <t xml:space="preserve">FUEL CARD EXPENSE DISTRIBUTION  VOUCHER FORM </t>
  </si>
  <si>
    <t>CHANGE LOG</t>
  </si>
  <si>
    <t>2008-12</t>
  </si>
  <si>
    <t>Issued December 23, 2008</t>
  </si>
  <si>
    <t>2009-01</t>
  </si>
  <si>
    <t>Removed split voucher reference information.</t>
  </si>
  <si>
    <t>Corrected block label for Invoice Date.</t>
  </si>
  <si>
    <t>Changed font size for information in Budgets and Accounting Department use block to ensure complete display.</t>
  </si>
  <si>
    <t>Changed account number for Prepaid and Revolving account.</t>
  </si>
  <si>
    <t>Issued new voucher form in conjunction with change of fuel card processing.</t>
  </si>
  <si>
    <t>Swapped sequence of Prepaid and Revolving lines to improve voucher entry in FAMIS.</t>
  </si>
  <si>
    <t>Added Change Log tab.</t>
  </si>
  <si>
    <t xml:space="preserve">Agency voucher number is assigned by the accounts payable office.  </t>
  </si>
  <si>
    <t>The error message "* * * OUT OF BALANCE * * *" appears on the signature line if the total expenses do not match between the invoice amount and the accounting distribution sections.  When the wrong amount(s) are corrected, the error message will disappear so that the voucher may be printed, signed and submitted to the accounts payable office for processing.</t>
  </si>
  <si>
    <t>Revised January 27, 2009</t>
  </si>
  <si>
    <t>Card Number length</t>
  </si>
  <si>
    <t xml:space="preserve">Number of Missing Receipts:  </t>
  </si>
  <si>
    <t>Card Type</t>
  </si>
  <si>
    <t>Card Data</t>
  </si>
  <si>
    <t>type</t>
  </si>
  <si>
    <t>vid</t>
  </si>
  <si>
    <t>name</t>
  </si>
  <si>
    <t>addr1</t>
  </si>
  <si>
    <t>addr2</t>
  </si>
  <si>
    <t>gl-acct</t>
  </si>
  <si>
    <t>nbr-len</t>
  </si>
  <si>
    <t>f2</t>
  </si>
  <si>
    <t>1</t>
  </si>
  <si>
    <t>2</t>
  </si>
  <si>
    <t>3</t>
  </si>
  <si>
    <t>4</t>
  </si>
  <si>
    <t>Z</t>
  </si>
  <si>
    <t>* * End of Table * *</t>
  </si>
  <si>
    <t>FUEL</t>
  </si>
  <si>
    <t xml:space="preserve">Fuel Card Vendor:  </t>
  </si>
  <si>
    <t xml:space="preserve">3.  * * * DO NOT USE * * * </t>
  </si>
  <si>
    <t>4.  * * * DO NOT USE * * *</t>
  </si>
  <si>
    <t xml:space="preserve">* * ERROR * * </t>
  </si>
  <si>
    <t xml:space="preserve">* * * INVALID VENDOR * * * </t>
  </si>
  <si>
    <t>999999</t>
  </si>
  <si>
    <t>General</t>
  </si>
  <si>
    <t>Special Entry Cells</t>
  </si>
  <si>
    <t>E2</t>
  </si>
  <si>
    <t>E4</t>
  </si>
  <si>
    <t>Enter the number of missing receipts for this voucher.  The department certification statement includes the number of missing receipts.  A separate Missing Receipt Form must be completed and attached for each missing receipt. Each Missing Receipt Form must be signed by both the cardholder and the supervisor.</t>
  </si>
  <si>
    <t>Voucher Entry Blocks</t>
  </si>
  <si>
    <t>Use the drop-down box to select the appropriate fuel card vendor.  This selection controls the voucher title, vendor ID, vendor name, vendor address, and FAMIS gl clearing account.</t>
  </si>
  <si>
    <t>Billing services will change from Transmontaigne to Comdata beginning with the October 2011 statement.</t>
  </si>
  <si>
    <t>019213</t>
  </si>
  <si>
    <t>The vendor number is filled in automatically.</t>
  </si>
  <si>
    <t>The vendor name and address are filled in automatically.</t>
  </si>
  <si>
    <t>Incorporated vendor selection in drop-down box using the same format at the Credit Card Expense Distribution Voucher.</t>
  </si>
  <si>
    <t>2011-10</t>
  </si>
  <si>
    <t>Revised October 14, 2011</t>
  </si>
  <si>
    <t>200 Technology Way, Suite 1120</t>
  </si>
  <si>
    <t>College Station, TX  77845-3424</t>
  </si>
  <si>
    <t>019214</t>
  </si>
  <si>
    <t>c/o Texas A&amp;M Forest Service</t>
  </si>
  <si>
    <t xml:space="preserve">        LDT Code: 65, 08</t>
  </si>
  <si>
    <t>Changed address from the Connally Building to the A&amp;M System Building.</t>
  </si>
  <si>
    <t>Added block for Billing ID.</t>
  </si>
  <si>
    <t>Added formula to the Invoice Number block.</t>
  </si>
  <si>
    <t>Added LDT code 08.</t>
  </si>
  <si>
    <t>Deleted Transmontaigne and added US Bank NA ND to the card vendor tables.</t>
  </si>
  <si>
    <t xml:space="preserve">     The Fuel Card Expense Distribution Voucher is used in conjunction with the Invoice Billing Detail Transaction Listing and the Invoice Billing Summary by FAMIS Account to provide appropriate expense allocation for each monthly billing from the fuel credit card vendor.</t>
  </si>
  <si>
    <t xml:space="preserve">a. Encumbering Document Numbers:  </t>
  </si>
  <si>
    <t>Enter the 6-digit fuel card billing ID number.</t>
  </si>
  <si>
    <t>The invoice number is filled in automatically based on the billing ID and invoice date.</t>
  </si>
  <si>
    <t xml:space="preserve">Added block for encumbering L-doc numbers.  </t>
  </si>
  <si>
    <t>b.  Agency Voucher Number:</t>
  </si>
  <si>
    <t>c.  Agency:</t>
  </si>
  <si>
    <t>d.  Voucher Preparer Phone Number:</t>
  </si>
  <si>
    <t>e.  Billing Location:</t>
  </si>
  <si>
    <t>f.  Billing ID Number</t>
  </si>
  <si>
    <t>g.  Invoice Number:</t>
  </si>
  <si>
    <t>h.  FAMIS Vendor ID Number:</t>
  </si>
  <si>
    <t>i.  Invoice Date:</t>
  </si>
  <si>
    <t>j.  Invoice Amount:</t>
  </si>
  <si>
    <t>k.  Vendor Name and Address:</t>
  </si>
  <si>
    <r>
      <t xml:space="preserve">m.  </t>
    </r>
    <r>
      <rPr>
        <b/>
        <sz val="9"/>
        <rFont val="Arial"/>
        <family val="2"/>
      </rPr>
      <t>Accounting Distribution</t>
    </r>
  </si>
  <si>
    <t>o.</t>
  </si>
  <si>
    <t>p.</t>
  </si>
  <si>
    <t>n.</t>
  </si>
  <si>
    <t>Enter the L-document number(s) on which these charges are encumbered.  Up to twelve document numbers can be entered:  four typed on each of three lines in the block.</t>
  </si>
  <si>
    <t xml:space="preserve">n.  Preparer Name (print):  </t>
  </si>
  <si>
    <t xml:space="preserve">o.  Approver Name (print):  </t>
  </si>
  <si>
    <r>
      <t xml:space="preserve">p.  </t>
    </r>
    <r>
      <rPr>
        <b/>
        <sz val="9"/>
        <rFont val="Arial"/>
        <family val="2"/>
      </rPr>
      <t xml:space="preserve">Budgets and Accounting Department Approval:  </t>
    </r>
  </si>
  <si>
    <t>Enter the approver's name.  The department head or other authorized approver must sign and date the completed voucher.  The approver is responsible for ensuring that the missing receipt statement above the approver's printed name is correct.</t>
  </si>
  <si>
    <t>The accounts payable voucher auditor marks the special field values which are needed to correctly process the voucher in FAMIS.</t>
  </si>
  <si>
    <t>TEXAS A&amp;M FOREST SERVICE</t>
  </si>
  <si>
    <t>Missing receipt statement is bold if there are any missing receipt forms.</t>
  </si>
  <si>
    <t>2012-09</t>
  </si>
  <si>
    <t>Change agency name and logo to Texas A&amp;M Forest Service.</t>
  </si>
  <si>
    <t>addr3</t>
  </si>
  <si>
    <t>addr4</t>
  </si>
  <si>
    <t>1.  US Bank NA / Voyager</t>
  </si>
  <si>
    <t>/ Voyager Fleet Systems</t>
  </si>
  <si>
    <t>Revised September 12, 2012</t>
  </si>
  <si>
    <t>2.  * * * DO NOT USE * * *</t>
  </si>
  <si>
    <t>US Bank National Association</t>
  </si>
  <si>
    <t>1310841368A</t>
  </si>
  <si>
    <t>Deleted Comdata vendor information</t>
  </si>
  <si>
    <t xml:space="preserve">Changed name from "US Bank National Association ND" to "US Bank National Association" </t>
  </si>
  <si>
    <t>and changed VID based on 5/31/13 notification from US Bank.</t>
  </si>
  <si>
    <t>2013-07</t>
  </si>
  <si>
    <t>Revised July 9, 2013</t>
  </si>
  <si>
    <t xml:space="preserve">            PDT Code: DF</t>
  </si>
  <si>
    <t>2021-02</t>
  </si>
  <si>
    <t>Revised February 10, 2021</t>
  </si>
  <si>
    <t>Changed PDT Code D to DF</t>
  </si>
  <si>
    <t>2022-06</t>
  </si>
  <si>
    <t>Revised June 15, 2022</t>
  </si>
  <si>
    <t>Added PCC Code B</t>
  </si>
  <si>
    <t xml:space="preserve">            PCC Code: B</t>
  </si>
  <si>
    <t>Updated approval certification statement</t>
  </si>
  <si>
    <t>2023-10</t>
  </si>
  <si>
    <t>Issued October 10, 2023</t>
  </si>
  <si>
    <t>Revised 10/12/2023</t>
  </si>
  <si>
    <t>By approving this voucher, I certify the following: (1) each document within this voucher complies with applicable laws, policies, regulations, rules and procedures; (2) the goods and services covered in this voucher have been received and are for valid business purposes; and (3) the invoices for the goods and services are accurate and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</si>
</sst>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0"/>
      <name val="Arial"/>
    </font>
    <font>
      <sz val="10"/>
      <name val="Arial"/>
      <family val="2"/>
    </font>
    <font>
      <sz val="8"/>
      <name val="Arial"/>
      <family val="2"/>
    </font>
    <font>
      <sz val="10"/>
      <name val="Arial"/>
      <family val="2"/>
    </font>
    <font>
      <b/>
      <sz val="10"/>
      <name val="Arial"/>
      <family val="2"/>
    </font>
    <font>
      <b/>
      <sz val="14"/>
      <name val="Arial"/>
      <family val="2"/>
    </font>
    <font>
      <b/>
      <sz val="9"/>
      <name val="Arial"/>
      <family val="2"/>
    </font>
    <font>
      <b/>
      <sz val="12"/>
      <name val="Arial"/>
      <family val="2"/>
    </font>
    <font>
      <sz val="9"/>
      <name val="Arial"/>
      <family val="2"/>
    </font>
    <font>
      <sz val="7"/>
      <name val="Arial"/>
      <family val="2"/>
    </font>
    <font>
      <b/>
      <sz val="7"/>
      <name val="Arial"/>
      <family val="2"/>
    </font>
    <font>
      <sz val="8"/>
      <name val="Arial"/>
      <family val="2"/>
    </font>
    <font>
      <b/>
      <sz val="10"/>
      <name val="Arial"/>
      <family val="2"/>
    </font>
    <font>
      <b/>
      <sz val="12"/>
      <name val="Arial"/>
      <family val="2"/>
    </font>
    <font>
      <u/>
      <sz val="10"/>
      <name val="Arial"/>
      <family val="2"/>
    </font>
    <font>
      <i/>
      <u/>
      <sz val="10"/>
      <name val="Arial"/>
      <family val="2"/>
    </font>
    <font>
      <i/>
      <sz val="8"/>
      <name val="Arial"/>
      <family val="2"/>
    </font>
    <font>
      <i/>
      <sz val="10"/>
      <name val="Arial"/>
      <family val="2"/>
    </font>
    <font>
      <sz val="10"/>
      <color theme="1"/>
      <name val="Arial"/>
      <family val="2"/>
    </font>
    <font>
      <b/>
      <sz val="10"/>
      <color theme="1"/>
      <name val="Arial"/>
      <family val="2"/>
    </font>
    <font>
      <sz val="7"/>
      <color theme="1"/>
      <name val="Arial"/>
      <family val="2"/>
    </font>
    <font>
      <sz val="9"/>
      <color theme="1"/>
      <name val="Arial"/>
      <family val="2"/>
    </font>
    <font>
      <sz val="8"/>
      <color rgb="FFFF0000"/>
      <name val="Arial"/>
      <family val="2"/>
    </font>
    <font>
      <sz val="10"/>
      <color rgb="FFFF0000"/>
      <name val="Arial"/>
      <family val="2"/>
    </font>
    <font>
      <sz val="8"/>
      <color theme="1"/>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2">
    <xf numFmtId="0" fontId="0" fillId="0" borderId="0" xfId="0"/>
    <xf numFmtId="0" fontId="3" fillId="0" borderId="1" xfId="0" applyFont="1" applyBorder="1"/>
    <xf numFmtId="0" fontId="3" fillId="0" borderId="2" xfId="0" applyFont="1" applyBorder="1"/>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4" fillId="0" borderId="6" xfId="0" applyFont="1" applyBorder="1" applyAlignment="1">
      <alignment horizontal="center"/>
    </xf>
    <xf numFmtId="0" fontId="2" fillId="0" borderId="2" xfId="0" applyFont="1" applyBorder="1"/>
    <xf numFmtId="0" fontId="4" fillId="0" borderId="0" xfId="0" applyFont="1" applyAlignment="1">
      <alignment horizontal="center"/>
    </xf>
    <xf numFmtId="0" fontId="3" fillId="0" borderId="1" xfId="0" applyFont="1" applyBorder="1" applyAlignment="1">
      <alignment horizontal="right"/>
    </xf>
    <xf numFmtId="49" fontId="3" fillId="0" borderId="1" xfId="2" applyNumberFormat="1" applyFont="1" applyBorder="1" applyAlignment="1">
      <alignment horizontal="right"/>
    </xf>
    <xf numFmtId="49" fontId="3" fillId="0" borderId="1" xfId="0" applyNumberFormat="1" applyFont="1" applyBorder="1" applyAlignment="1">
      <alignment horizontal="right"/>
    </xf>
    <xf numFmtId="0" fontId="5" fillId="0" borderId="0" xfId="0" applyFont="1" applyAlignment="1">
      <alignment horizontal="center" vertical="top"/>
    </xf>
    <xf numFmtId="0" fontId="4" fillId="0" borderId="1" xfId="0" applyFont="1" applyBorder="1" applyAlignment="1">
      <alignment horizontal="center"/>
    </xf>
    <xf numFmtId="49" fontId="3" fillId="0" borderId="1" xfId="0" applyNumberFormat="1" applyFont="1" applyBorder="1" applyAlignment="1">
      <alignment horizontal="center"/>
    </xf>
    <xf numFmtId="0" fontId="3" fillId="0" borderId="0" xfId="0" applyFont="1" applyAlignment="1">
      <alignment horizontal="center" vertical="top"/>
    </xf>
    <xf numFmtId="49" fontId="3" fillId="0" borderId="0" xfId="0" applyNumberFormat="1" applyFont="1" applyAlignment="1">
      <alignment vertical="top" wrapText="1"/>
    </xf>
    <xf numFmtId="0" fontId="3" fillId="0" borderId="7" xfId="0" applyFont="1" applyBorder="1"/>
    <xf numFmtId="0" fontId="3" fillId="0" borderId="8" xfId="0" applyFont="1" applyBorder="1"/>
    <xf numFmtId="0" fontId="3" fillId="0" borderId="0" xfId="0" applyFont="1" applyAlignment="1">
      <alignment horizontal="center" vertical="top" wrapText="1"/>
    </xf>
    <xf numFmtId="0" fontId="2" fillId="2" borderId="2" xfId="0" applyFont="1" applyFill="1" applyBorder="1"/>
    <xf numFmtId="0" fontId="3" fillId="2" borderId="0" xfId="0" applyFont="1" applyFill="1"/>
    <xf numFmtId="0" fontId="3" fillId="2" borderId="1" xfId="0" applyFont="1" applyFill="1" applyBorder="1"/>
    <xf numFmtId="0" fontId="3" fillId="2" borderId="9" xfId="0" applyFont="1" applyFill="1" applyBorder="1"/>
    <xf numFmtId="0" fontId="3" fillId="2" borderId="10" xfId="0" applyFont="1" applyFill="1" applyBorder="1"/>
    <xf numFmtId="0" fontId="9" fillId="0" borderId="0" xfId="0" applyFont="1"/>
    <xf numFmtId="0" fontId="9" fillId="0" borderId="11" xfId="0" applyFont="1" applyBorder="1"/>
    <xf numFmtId="0" fontId="9" fillId="0" borderId="8" xfId="0" applyFont="1" applyBorder="1"/>
    <xf numFmtId="0" fontId="9" fillId="0" borderId="7" xfId="0" applyFont="1" applyBorder="1"/>
    <xf numFmtId="0" fontId="10" fillId="0" borderId="7" xfId="0" applyFont="1" applyBorder="1" applyAlignment="1">
      <alignment horizontal="center"/>
    </xf>
    <xf numFmtId="0" fontId="9" fillId="0" borderId="12" xfId="0" applyFont="1" applyBorder="1"/>
    <xf numFmtId="0" fontId="0" fillId="0" borderId="7" xfId="0" applyBorder="1"/>
    <xf numFmtId="0" fontId="0" fillId="0" borderId="2" xfId="0" applyBorder="1"/>
    <xf numFmtId="0" fontId="0" fillId="0" borderId="1" xfId="0" applyBorder="1"/>
    <xf numFmtId="0" fontId="0" fillId="0" borderId="3" xfId="0" applyBorder="1"/>
    <xf numFmtId="0" fontId="0" fillId="0" borderId="4" xfId="0" applyBorder="1"/>
    <xf numFmtId="0" fontId="4" fillId="0" borderId="0" xfId="0" applyFont="1" applyAlignment="1">
      <alignment horizontal="center" vertical="top"/>
    </xf>
    <xf numFmtId="43" fontId="3" fillId="0" borderId="13" xfId="1" applyFont="1" applyBorder="1"/>
    <xf numFmtId="43" fontId="3" fillId="0" borderId="12" xfId="1" applyFont="1" applyBorder="1"/>
    <xf numFmtId="43" fontId="3" fillId="0" borderId="6" xfId="1" applyFont="1" applyBorder="1"/>
    <xf numFmtId="0" fontId="3" fillId="0" borderId="14" xfId="0" applyFont="1" applyBorder="1"/>
    <xf numFmtId="0" fontId="3" fillId="0" borderId="15" xfId="0" applyFont="1" applyBorder="1"/>
    <xf numFmtId="0" fontId="9" fillId="0" borderId="2" xfId="0" applyFont="1" applyBorder="1"/>
    <xf numFmtId="0" fontId="9" fillId="0" borderId="1" xfId="0" applyFont="1" applyBorder="1"/>
    <xf numFmtId="0" fontId="6" fillId="0" borderId="16" xfId="0" applyFont="1" applyBorder="1"/>
    <xf numFmtId="0" fontId="2" fillId="0" borderId="0" xfId="0" applyFont="1"/>
    <xf numFmtId="49" fontId="3" fillId="0" borderId="5" xfId="0" applyNumberFormat="1" applyFont="1" applyBorder="1" applyAlignment="1">
      <alignment horizontal="center"/>
    </xf>
    <xf numFmtId="49" fontId="3" fillId="0" borderId="4" xfId="0" applyNumberFormat="1" applyFont="1" applyBorder="1" applyAlignment="1">
      <alignment horizontal="center"/>
    </xf>
    <xf numFmtId="49" fontId="3" fillId="0" borderId="9" xfId="0" applyNumberFormat="1" applyFont="1" applyBorder="1" applyAlignment="1">
      <alignment horizontal="center"/>
    </xf>
    <xf numFmtId="49" fontId="3" fillId="0" borderId="10" xfId="0" applyNumberFormat="1" applyFont="1" applyBorder="1" applyAlignment="1">
      <alignment horizontal="center"/>
    </xf>
    <xf numFmtId="43" fontId="3" fillId="0" borderId="12" xfId="1" applyFont="1" applyFill="1" applyBorder="1"/>
    <xf numFmtId="43" fontId="3" fillId="0" borderId="13" xfId="1" applyFont="1" applyBorder="1" applyAlignment="1" applyProtection="1">
      <alignment horizontal="center"/>
      <protection locked="0"/>
    </xf>
    <xf numFmtId="49" fontId="3" fillId="0" borderId="13" xfId="0" applyNumberFormat="1" applyFont="1" applyBorder="1" applyAlignment="1" applyProtection="1">
      <alignment horizontal="center"/>
      <protection locked="0"/>
    </xf>
    <xf numFmtId="43" fontId="3" fillId="0" borderId="13" xfId="1" applyFont="1" applyBorder="1" applyProtection="1">
      <protection locked="0"/>
    </xf>
    <xf numFmtId="49" fontId="3" fillId="0" borderId="12" xfId="0" applyNumberFormat="1" applyFont="1" applyBorder="1" applyAlignment="1" applyProtection="1">
      <alignment horizontal="center"/>
      <protection locked="0"/>
    </xf>
    <xf numFmtId="43" fontId="3" fillId="0" borderId="12" xfId="1" applyFont="1" applyBorder="1" applyProtection="1">
      <protection locked="0"/>
    </xf>
    <xf numFmtId="49" fontId="3" fillId="0" borderId="13" xfId="2" applyNumberFormat="1" applyFont="1" applyBorder="1" applyAlignment="1" applyProtection="1">
      <alignment horizontal="center"/>
      <protection locked="0"/>
    </xf>
    <xf numFmtId="43" fontId="4" fillId="0" borderId="13" xfId="1" applyFont="1" applyFill="1" applyBorder="1" applyAlignment="1" applyProtection="1">
      <alignment horizontal="center"/>
      <protection locked="0"/>
    </xf>
    <xf numFmtId="43" fontId="3" fillId="0" borderId="13" xfId="1" applyFont="1" applyFill="1" applyBorder="1" applyAlignment="1" applyProtection="1">
      <alignment horizontal="center"/>
      <protection locked="0"/>
    </xf>
    <xf numFmtId="0" fontId="9" fillId="0" borderId="6" xfId="0" applyFont="1" applyBorder="1" applyAlignment="1">
      <alignment horizontal="center" wrapText="1"/>
    </xf>
    <xf numFmtId="0" fontId="9" fillId="0" borderId="4" xfId="0" applyFont="1" applyBorder="1" applyAlignment="1">
      <alignment horizontal="center" wrapText="1"/>
    </xf>
    <xf numFmtId="0" fontId="8" fillId="0" borderId="11" xfId="0" applyFont="1" applyBorder="1"/>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wrapText="1"/>
    </xf>
    <xf numFmtId="49" fontId="0" fillId="0" borderId="0" xfId="0" applyNumberFormat="1" applyAlignment="1">
      <alignment wrapText="1"/>
    </xf>
    <xf numFmtId="0" fontId="5" fillId="0" borderId="0" xfId="0" applyFont="1" applyAlignment="1">
      <alignment horizontal="centerContinuous"/>
    </xf>
    <xf numFmtId="0" fontId="0" fillId="0" borderId="0" xfId="0" applyAlignment="1">
      <alignment wrapText="1"/>
    </xf>
    <xf numFmtId="0" fontId="8" fillId="2" borderId="2" xfId="0" applyFont="1" applyFill="1" applyBorder="1"/>
    <xf numFmtId="0" fontId="8" fillId="2" borderId="17" xfId="0" applyFont="1" applyFill="1" applyBorder="1"/>
    <xf numFmtId="0" fontId="8" fillId="0" borderId="0" xfId="0" applyFont="1"/>
    <xf numFmtId="0" fontId="8" fillId="2" borderId="0" xfId="0" applyFont="1" applyFill="1"/>
    <xf numFmtId="49" fontId="0" fillId="0" borderId="0" xfId="0" applyNumberFormat="1" applyAlignment="1">
      <alignment horizontal="centerContinuous" vertical="top" wrapText="1"/>
    </xf>
    <xf numFmtId="49" fontId="12" fillId="0" borderId="0" xfId="0" applyNumberFormat="1" applyFont="1" applyAlignment="1">
      <alignment horizontal="center" vertical="center" wrapText="1"/>
    </xf>
    <xf numFmtId="49" fontId="4" fillId="0" borderId="0" xfId="0" applyNumberFormat="1" applyFont="1" applyAlignment="1">
      <alignment vertical="top" wrapText="1"/>
    </xf>
    <xf numFmtId="49" fontId="13" fillId="0" borderId="0" xfId="0" applyNumberFormat="1" applyFont="1" applyAlignment="1">
      <alignment horizontal="centerContinuous" vertical="top" wrapText="1"/>
    </xf>
    <xf numFmtId="0" fontId="3" fillId="0" borderId="6" xfId="0" applyFont="1" applyBorder="1"/>
    <xf numFmtId="49" fontId="5" fillId="0" borderId="0" xfId="0" applyNumberFormat="1" applyFont="1" applyAlignment="1">
      <alignment horizontal="centerContinuous" vertical="top" wrapText="1"/>
    </xf>
    <xf numFmtId="0" fontId="4" fillId="0" borderId="0" xfId="0" applyFont="1" applyAlignment="1">
      <alignment horizontal="right"/>
    </xf>
    <xf numFmtId="49" fontId="14" fillId="0" borderId="0" xfId="0" applyNumberFormat="1" applyFont="1"/>
    <xf numFmtId="49" fontId="3" fillId="0" borderId="0" xfId="0" applyNumberFormat="1" applyFont="1"/>
    <xf numFmtId="0" fontId="3" fillId="3" borderId="0" xfId="0" applyFont="1" applyFill="1" applyProtection="1">
      <protection locked="0"/>
    </xf>
    <xf numFmtId="49" fontId="15" fillId="0" borderId="0" xfId="0" applyNumberFormat="1" applyFont="1"/>
    <xf numFmtId="49" fontId="9" fillId="0" borderId="0" xfId="0" applyNumberFormat="1" applyFont="1"/>
    <xf numFmtId="49" fontId="3" fillId="0" borderId="0" xfId="0" applyNumberFormat="1" applyFont="1" applyAlignment="1">
      <alignment horizontal="right"/>
    </xf>
    <xf numFmtId="0" fontId="3" fillId="0" borderId="0" xfId="0" applyFont="1" applyAlignment="1">
      <alignment horizontal="right"/>
    </xf>
    <xf numFmtId="0" fontId="3" fillId="0" borderId="3" xfId="0" applyFont="1" applyBorder="1" applyAlignment="1">
      <alignment horizontal="center"/>
    </xf>
    <xf numFmtId="0" fontId="4" fillId="0" borderId="0" xfId="0" applyFont="1"/>
    <xf numFmtId="0" fontId="3" fillId="0" borderId="0" xfId="0" applyFont="1" applyAlignment="1">
      <alignment vertical="top"/>
    </xf>
    <xf numFmtId="0" fontId="3" fillId="0" borderId="0" xfId="0" applyFont="1" applyAlignment="1">
      <alignment wrapText="1"/>
    </xf>
    <xf numFmtId="0" fontId="3" fillId="0" borderId="0" xfId="0" applyFont="1" applyAlignment="1">
      <alignment vertical="top" wrapText="1"/>
    </xf>
    <xf numFmtId="0" fontId="4" fillId="0" borderId="0" xfId="0" applyFont="1" applyAlignment="1">
      <alignment vertical="top"/>
    </xf>
    <xf numFmtId="0" fontId="3" fillId="0" borderId="0" xfId="0" applyFont="1" applyAlignment="1">
      <alignment horizontal="right" vertical="top"/>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wrapText="1"/>
    </xf>
    <xf numFmtId="49" fontId="1" fillId="0" borderId="0" xfId="0" applyNumberFormat="1" applyFont="1" applyAlignment="1">
      <alignment horizontal="right"/>
    </xf>
    <xf numFmtId="49" fontId="1" fillId="0" borderId="0" xfId="0" applyNumberFormat="1" applyFont="1"/>
    <xf numFmtId="0" fontId="1" fillId="0" borderId="0" xfId="0" applyFont="1"/>
    <xf numFmtId="49" fontId="19" fillId="0" borderId="0" xfId="0" applyNumberFormat="1" applyFont="1" applyAlignment="1">
      <alignment horizontal="left" vertical="center" wrapText="1"/>
    </xf>
    <xf numFmtId="49" fontId="19" fillId="0" borderId="0" xfId="0" applyNumberFormat="1" applyFont="1" applyAlignment="1">
      <alignment horizontal="center" vertical="center" wrapText="1"/>
    </xf>
    <xf numFmtId="49" fontId="18" fillId="0" borderId="0" xfId="0" applyNumberFormat="1" applyFont="1" applyAlignment="1">
      <alignment horizontal="left" vertical="center" wrapText="1"/>
    </xf>
    <xf numFmtId="0" fontId="20" fillId="0" borderId="0" xfId="0" applyFont="1"/>
    <xf numFmtId="0" fontId="21" fillId="2" borderId="0" xfId="0" applyFont="1" applyFill="1"/>
    <xf numFmtId="0" fontId="23" fillId="0" borderId="0" xfId="0" applyFont="1" applyAlignment="1">
      <alignment vertical="top" wrapText="1"/>
    </xf>
    <xf numFmtId="0" fontId="23" fillId="0" borderId="1" xfId="0" applyFont="1" applyBorder="1" applyAlignment="1">
      <alignment vertical="top" wrapText="1"/>
    </xf>
    <xf numFmtId="0" fontId="22" fillId="0" borderId="2" xfId="0" applyFont="1" applyBorder="1" applyAlignment="1">
      <alignment horizontal="left" vertical="top"/>
    </xf>
    <xf numFmtId="49" fontId="18" fillId="0" borderId="0" xfId="0" applyNumberFormat="1" applyFont="1" applyAlignment="1">
      <alignment vertical="top" wrapText="1"/>
    </xf>
    <xf numFmtId="49" fontId="19" fillId="0" borderId="0" xfId="0" applyNumberFormat="1" applyFont="1" applyAlignment="1">
      <alignment vertical="top" wrapText="1"/>
    </xf>
    <xf numFmtId="0" fontId="20" fillId="0" borderId="0" xfId="0" applyFont="1" applyAlignment="1">
      <alignment vertical="top"/>
    </xf>
    <xf numFmtId="0" fontId="24" fillId="0" borderId="0" xfId="0" applyFont="1"/>
    <xf numFmtId="0" fontId="18" fillId="0" borderId="0" xfId="0" applyFont="1"/>
    <xf numFmtId="49" fontId="3"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0" fontId="3" fillId="3" borderId="0" xfId="0" applyFont="1" applyFill="1" applyProtection="1">
      <protection locked="0"/>
    </xf>
    <xf numFmtId="0" fontId="0" fillId="3" borderId="0" xfId="0" applyFill="1" applyProtection="1">
      <protection locked="0"/>
    </xf>
    <xf numFmtId="0" fontId="16" fillId="0" borderId="2" xfId="0" applyFont="1" applyBorder="1" applyAlignment="1">
      <alignment horizontal="right"/>
    </xf>
    <xf numFmtId="0" fontId="17" fillId="0" borderId="0" xfId="0" applyFont="1" applyAlignment="1">
      <alignment horizontal="right"/>
    </xf>
    <xf numFmtId="0" fontId="17" fillId="0" borderId="1" xfId="0" applyFont="1" applyBorder="1" applyAlignment="1">
      <alignment horizontal="right"/>
    </xf>
    <xf numFmtId="0" fontId="6" fillId="2" borderId="2" xfId="0" applyFont="1" applyFill="1" applyBorder="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0" borderId="17"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7" fillId="0" borderId="8" xfId="0" applyFont="1" applyBorder="1" applyAlignment="1">
      <alignment horizontal="center"/>
    </xf>
    <xf numFmtId="0" fontId="0" fillId="0" borderId="8" xfId="0" applyBorder="1"/>
    <xf numFmtId="0" fontId="0" fillId="0" borderId="7" xfId="0" applyBorder="1"/>
    <xf numFmtId="0" fontId="0" fillId="0" borderId="5" xfId="0" applyBorder="1"/>
    <xf numFmtId="0" fontId="0" fillId="0" borderId="4" xfId="0" applyBorder="1"/>
    <xf numFmtId="0" fontId="1" fillId="0" borderId="2" xfId="0" applyFont="1" applyBorder="1" applyAlignment="1" applyProtection="1">
      <alignment horizontal="center" vertical="top"/>
      <protection locked="0"/>
    </xf>
    <xf numFmtId="0" fontId="3" fillId="0" borderId="0" xfId="0" applyFont="1" applyAlignment="1" applyProtection="1">
      <alignment horizontal="center" vertical="top"/>
      <protection locked="0"/>
    </xf>
    <xf numFmtId="0" fontId="3" fillId="0" borderId="1" xfId="0" applyFont="1" applyBorder="1" applyAlignment="1" applyProtection="1">
      <alignment horizontal="center" vertical="top"/>
      <protection locked="0"/>
    </xf>
    <xf numFmtId="0" fontId="1"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24" fillId="0" borderId="2" xfId="0" applyFont="1" applyBorder="1" applyAlignment="1">
      <alignment horizontal="left" vertical="top" wrapText="1"/>
    </xf>
    <xf numFmtId="0" fontId="24" fillId="0" borderId="0" xfId="0" applyFont="1" applyAlignment="1">
      <alignment horizontal="left" vertical="top" wrapText="1"/>
    </xf>
    <xf numFmtId="0" fontId="24" fillId="0" borderId="1" xfId="0" applyFont="1" applyBorder="1" applyAlignment="1">
      <alignment horizontal="left" vertical="top" wrapText="1"/>
    </xf>
    <xf numFmtId="0" fontId="3" fillId="0" borderId="5" xfId="0" applyFont="1" applyBorder="1" applyProtection="1">
      <protection locked="0"/>
    </xf>
    <xf numFmtId="0" fontId="0" fillId="0" borderId="5" xfId="0" applyBorder="1" applyProtection="1">
      <protection locked="0"/>
    </xf>
    <xf numFmtId="0" fontId="8" fillId="0" borderId="18" xfId="0" applyFont="1" applyBorder="1" applyAlignment="1">
      <alignment horizontal="left"/>
    </xf>
    <xf numFmtId="0" fontId="6" fillId="0" borderId="19" xfId="0" applyFont="1" applyBorder="1" applyAlignment="1">
      <alignment horizontal="left"/>
    </xf>
    <xf numFmtId="0" fontId="6" fillId="0" borderId="20" xfId="0" applyFont="1" applyBorder="1" applyAlignment="1">
      <alignment horizontal="left"/>
    </xf>
    <xf numFmtId="0" fontId="3" fillId="0" borderId="3"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14" fontId="3" fillId="0" borderId="3" xfId="0" applyNumberFormat="1" applyFont="1" applyBorder="1" applyAlignment="1" applyProtection="1">
      <alignment horizontal="center"/>
      <protection locked="0"/>
    </xf>
    <xf numFmtId="14" fontId="0" fillId="0" borderId="5"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39" fontId="3" fillId="0" borderId="3" xfId="0" applyNumberFormat="1" applyFont="1" applyBorder="1" applyAlignment="1" applyProtection="1">
      <alignment horizontal="center"/>
      <protection locked="0"/>
    </xf>
    <xf numFmtId="39" fontId="3" fillId="0" borderId="5" xfId="0" applyNumberFormat="1" applyFont="1" applyBorder="1" applyAlignment="1" applyProtection="1">
      <alignment horizontal="center"/>
      <protection locked="0"/>
    </xf>
    <xf numFmtId="39" fontId="3" fillId="0" borderId="4" xfId="0" applyNumberFormat="1" applyFont="1" applyBorder="1" applyAlignment="1" applyProtection="1">
      <alignment horizontal="center"/>
      <protection locked="0"/>
    </xf>
    <xf numFmtId="49" fontId="3" fillId="0" borderId="21" xfId="0" applyNumberFormat="1" applyFont="1" applyBorder="1" applyAlignment="1">
      <alignment horizontal="center"/>
    </xf>
    <xf numFmtId="49" fontId="0" fillId="0" borderId="22" xfId="0" applyNumberFormat="1" applyBorder="1" applyAlignment="1">
      <alignment horizontal="center"/>
    </xf>
    <xf numFmtId="49" fontId="0" fillId="0" borderId="23" xfId="0" applyNumberFormat="1" applyBorder="1" applyAlignment="1">
      <alignment horizontal="center"/>
    </xf>
    <xf numFmtId="49" fontId="3" fillId="0" borderId="11" xfId="0" applyNumberFormat="1"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49" fontId="3" fillId="0" borderId="8" xfId="0" applyNumberFormat="1" applyFont="1" applyBorder="1" applyAlignment="1">
      <alignment horizontal="center"/>
    </xf>
    <xf numFmtId="49" fontId="3" fillId="0" borderId="7" xfId="0" applyNumberFormat="1" applyFont="1" applyBorder="1" applyAlignment="1">
      <alignment horizontal="center"/>
    </xf>
    <xf numFmtId="49" fontId="3" fillId="0" borderId="5" xfId="0" applyNumberFormat="1" applyFont="1" applyBorder="1" applyAlignment="1" applyProtection="1">
      <alignment horizontal="center" vertical="center"/>
      <protection locked="0"/>
    </xf>
    <xf numFmtId="0" fontId="9" fillId="2" borderId="11" xfId="0" applyFont="1" applyFill="1" applyBorder="1" applyAlignment="1">
      <alignment horizontal="left"/>
    </xf>
    <xf numFmtId="0" fontId="9" fillId="2" borderId="8" xfId="0" applyFont="1" applyFill="1" applyBorder="1" applyAlignment="1">
      <alignment horizontal="left"/>
    </xf>
    <xf numFmtId="0" fontId="9" fillId="2" borderId="7" xfId="0" applyFont="1" applyFill="1" applyBorder="1" applyAlignment="1">
      <alignment horizontal="left"/>
    </xf>
    <xf numFmtId="0" fontId="6" fillId="2" borderId="0" xfId="0" applyFont="1" applyFill="1" applyAlignment="1">
      <alignment horizontal="center"/>
    </xf>
    <xf numFmtId="0" fontId="6" fillId="2" borderId="1" xfId="0" applyFont="1" applyFill="1" applyBorder="1" applyAlignment="1">
      <alignment horizontal="center"/>
    </xf>
    <xf numFmtId="0" fontId="9" fillId="0" borderId="11" xfId="0" applyFont="1" applyBorder="1"/>
  </cellXfs>
  <cellStyles count="3">
    <cellStyle name="Comma" xfId="1" builtinId="3"/>
    <cellStyle name="Currency" xfId="2" builtinId="4"/>
    <cellStyle name="Normal" xfId="0" builtinId="0"/>
  </cellStyles>
  <dxfs count="1">
    <dxf>
      <font>
        <b/>
        <i/>
      </font>
      <fill>
        <patternFill patternType="solid"/>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60960</xdr:colOff>
      <xdr:row>22</xdr:row>
      <xdr:rowOff>7620</xdr:rowOff>
    </xdr:from>
    <xdr:to>
      <xdr:col>5</xdr:col>
      <xdr:colOff>243840</xdr:colOff>
      <xdr:row>22</xdr:row>
      <xdr:rowOff>121920</xdr:rowOff>
    </xdr:to>
    <xdr:sp macro="" textlink="">
      <xdr:nvSpPr>
        <xdr:cNvPr id="1282" name="AutoShape 3">
          <a:extLst>
            <a:ext uri="{FF2B5EF4-FFF2-40B4-BE49-F238E27FC236}">
              <a16:creationId xmlns:a16="http://schemas.microsoft.com/office/drawing/2014/main" id="{00000000-0008-0000-0000-000002050000}"/>
            </a:ext>
          </a:extLst>
        </xdr:cNvPr>
        <xdr:cNvSpPr>
          <a:spLocks noChangeArrowheads="1"/>
        </xdr:cNvSpPr>
      </xdr:nvSpPr>
      <xdr:spPr bwMode="auto">
        <a:xfrm>
          <a:off x="3032760" y="3299460"/>
          <a:ext cx="182880" cy="114300"/>
        </a:xfrm>
        <a:prstGeom prst="flowChartProcess">
          <a:avLst/>
        </a:prstGeom>
        <a:solidFill>
          <a:srgbClr val="FFFFFF"/>
        </a:solidFill>
        <a:ln w="9525">
          <a:solidFill>
            <a:srgbClr val="000000"/>
          </a:solidFill>
          <a:miter lim="800000"/>
          <a:headEnd/>
          <a:tailEnd/>
        </a:ln>
      </xdr:spPr>
    </xdr:sp>
    <xdr:clientData/>
  </xdr:twoCellAnchor>
  <xdr:twoCellAnchor>
    <xdr:from>
      <xdr:col>5</xdr:col>
      <xdr:colOff>60960</xdr:colOff>
      <xdr:row>23</xdr:row>
      <xdr:rowOff>0</xdr:rowOff>
    </xdr:from>
    <xdr:to>
      <xdr:col>5</xdr:col>
      <xdr:colOff>243840</xdr:colOff>
      <xdr:row>23</xdr:row>
      <xdr:rowOff>114300</xdr:rowOff>
    </xdr:to>
    <xdr:sp macro="" textlink="">
      <xdr:nvSpPr>
        <xdr:cNvPr id="1283" name="AutoShape 4">
          <a:extLst>
            <a:ext uri="{FF2B5EF4-FFF2-40B4-BE49-F238E27FC236}">
              <a16:creationId xmlns:a16="http://schemas.microsoft.com/office/drawing/2014/main" id="{00000000-0008-0000-0000-000003050000}"/>
            </a:ext>
          </a:extLst>
        </xdr:cNvPr>
        <xdr:cNvSpPr>
          <a:spLocks noChangeArrowheads="1"/>
        </xdr:cNvSpPr>
      </xdr:nvSpPr>
      <xdr:spPr bwMode="auto">
        <a:xfrm>
          <a:off x="3032760" y="3451860"/>
          <a:ext cx="182880" cy="1143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137160</xdr:colOff>
      <xdr:row>22</xdr:row>
      <xdr:rowOff>15240</xdr:rowOff>
    </xdr:from>
    <xdr:to>
      <xdr:col>8</xdr:col>
      <xdr:colOff>320040</xdr:colOff>
      <xdr:row>22</xdr:row>
      <xdr:rowOff>129540</xdr:rowOff>
    </xdr:to>
    <xdr:sp macro="" textlink="">
      <xdr:nvSpPr>
        <xdr:cNvPr id="1284" name="AutoShape 5">
          <a:extLst>
            <a:ext uri="{FF2B5EF4-FFF2-40B4-BE49-F238E27FC236}">
              <a16:creationId xmlns:a16="http://schemas.microsoft.com/office/drawing/2014/main" id="{00000000-0008-0000-0000-000004050000}"/>
            </a:ext>
          </a:extLst>
        </xdr:cNvPr>
        <xdr:cNvSpPr>
          <a:spLocks noChangeArrowheads="1"/>
        </xdr:cNvSpPr>
      </xdr:nvSpPr>
      <xdr:spPr bwMode="auto">
        <a:xfrm>
          <a:off x="5166360" y="3307080"/>
          <a:ext cx="182880" cy="1143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137160</xdr:colOff>
      <xdr:row>23</xdr:row>
      <xdr:rowOff>15240</xdr:rowOff>
    </xdr:from>
    <xdr:to>
      <xdr:col>8</xdr:col>
      <xdr:colOff>320040</xdr:colOff>
      <xdr:row>23</xdr:row>
      <xdr:rowOff>129540</xdr:rowOff>
    </xdr:to>
    <xdr:sp macro="" textlink="">
      <xdr:nvSpPr>
        <xdr:cNvPr id="1285" name="AutoShape 6">
          <a:extLst>
            <a:ext uri="{FF2B5EF4-FFF2-40B4-BE49-F238E27FC236}">
              <a16:creationId xmlns:a16="http://schemas.microsoft.com/office/drawing/2014/main" id="{00000000-0008-0000-0000-000005050000}"/>
            </a:ext>
          </a:extLst>
        </xdr:cNvPr>
        <xdr:cNvSpPr>
          <a:spLocks noChangeArrowheads="1"/>
        </xdr:cNvSpPr>
      </xdr:nvSpPr>
      <xdr:spPr bwMode="auto">
        <a:xfrm>
          <a:off x="5166360" y="3467100"/>
          <a:ext cx="182880" cy="114300"/>
        </a:xfrm>
        <a:prstGeom prst="flowChartProcess">
          <a:avLst/>
        </a:prstGeom>
        <a:solidFill>
          <a:srgbClr val="FFFFFF"/>
        </a:solidFill>
        <a:ln w="9525">
          <a:solidFill>
            <a:srgbClr val="000000"/>
          </a:solidFill>
          <a:miter lim="800000"/>
          <a:headEnd/>
          <a:tailEnd/>
        </a:ln>
      </xdr:spPr>
    </xdr:sp>
    <xdr:clientData/>
  </xdr:twoCellAnchor>
  <xdr:twoCellAnchor>
    <xdr:from>
      <xdr:col>5</xdr:col>
      <xdr:colOff>60960</xdr:colOff>
      <xdr:row>24</xdr:row>
      <xdr:rowOff>0</xdr:rowOff>
    </xdr:from>
    <xdr:to>
      <xdr:col>5</xdr:col>
      <xdr:colOff>243840</xdr:colOff>
      <xdr:row>24</xdr:row>
      <xdr:rowOff>114300</xdr:rowOff>
    </xdr:to>
    <xdr:sp macro="" textlink="">
      <xdr:nvSpPr>
        <xdr:cNvPr id="1286" name="AutoShape 7">
          <a:extLst>
            <a:ext uri="{FF2B5EF4-FFF2-40B4-BE49-F238E27FC236}">
              <a16:creationId xmlns:a16="http://schemas.microsoft.com/office/drawing/2014/main" id="{00000000-0008-0000-0000-000006050000}"/>
            </a:ext>
          </a:extLst>
        </xdr:cNvPr>
        <xdr:cNvSpPr>
          <a:spLocks noChangeArrowheads="1"/>
        </xdr:cNvSpPr>
      </xdr:nvSpPr>
      <xdr:spPr bwMode="auto">
        <a:xfrm>
          <a:off x="3032760" y="3611880"/>
          <a:ext cx="182880" cy="114300"/>
        </a:xfrm>
        <a:prstGeom prst="flowChartProcess">
          <a:avLst/>
        </a:prstGeom>
        <a:solidFill>
          <a:srgbClr val="FFFFFF"/>
        </a:solidFill>
        <a:ln w="9525">
          <a:solidFill>
            <a:srgbClr val="000000"/>
          </a:solidFill>
          <a:miter lim="800000"/>
          <a:headEnd/>
          <a:tailEnd/>
        </a:ln>
      </xdr:spPr>
    </xdr:sp>
    <xdr:clientData/>
  </xdr:twoCellAnchor>
  <xdr:twoCellAnchor editAs="oneCell">
    <xdr:from>
      <xdr:col>1</xdr:col>
      <xdr:colOff>9525</xdr:colOff>
      <xdr:row>7</xdr:row>
      <xdr:rowOff>28575</xdr:rowOff>
    </xdr:from>
    <xdr:to>
      <xdr:col>3</xdr:col>
      <xdr:colOff>542925</xdr:colOff>
      <xdr:row>10</xdr:row>
      <xdr:rowOff>1905</xdr:rowOff>
    </xdr:to>
    <xdr:pic>
      <xdr:nvPicPr>
        <xdr:cNvPr id="8" name="Picture 7" descr="S:\Associate Director's Office\Administrative Procedures\Draft Admin Procedures\Admin Proc Tools\TFS Logo\TFS_RGB-maroon_gray_type.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62050"/>
          <a:ext cx="1828800" cy="411480"/>
        </a:xfrm>
        <a:prstGeom prst="rect">
          <a:avLst/>
        </a:prstGeom>
        <a:noFill/>
        <a:ln>
          <a:noFill/>
        </a:ln>
      </xdr:spPr>
    </xdr:pic>
    <xdr:clientData/>
  </xdr:twoCellAnchor>
  <xdr:twoCellAnchor>
    <xdr:from>
      <xdr:col>8</xdr:col>
      <xdr:colOff>142875</xdr:colOff>
      <xdr:row>24</xdr:row>
      <xdr:rowOff>8659</xdr:rowOff>
    </xdr:from>
    <xdr:to>
      <xdr:col>8</xdr:col>
      <xdr:colOff>325755</xdr:colOff>
      <xdr:row>24</xdr:row>
      <xdr:rowOff>122959</xdr:rowOff>
    </xdr:to>
    <xdr:sp macro="" textlink="">
      <xdr:nvSpPr>
        <xdr:cNvPr id="9" name="AutoShape 6">
          <a:extLst>
            <a:ext uri="{FF2B5EF4-FFF2-40B4-BE49-F238E27FC236}">
              <a16:creationId xmlns:a16="http://schemas.microsoft.com/office/drawing/2014/main" id="{DC06F616-BC6B-4E58-ABAA-0BAC9C7CF718}"/>
            </a:ext>
          </a:extLst>
        </xdr:cNvPr>
        <xdr:cNvSpPr>
          <a:spLocks noChangeArrowheads="1"/>
        </xdr:cNvSpPr>
      </xdr:nvSpPr>
      <xdr:spPr bwMode="auto">
        <a:xfrm>
          <a:off x="5065568" y="3615170"/>
          <a:ext cx="182880" cy="114300"/>
        </a:xfrm>
        <a:prstGeom prst="flowChartProcess">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B64"/>
  <sheetViews>
    <sheetView tabSelected="1" zoomScaleNormal="100" workbookViewId="0">
      <selection activeCell="N16" sqref="N16"/>
    </sheetView>
  </sheetViews>
  <sheetFormatPr defaultColWidth="9.140625" defaultRowHeight="12.75" customHeight="1" x14ac:dyDescent="0.2"/>
  <cols>
    <col min="1" max="1" width="2.7109375" style="3" customWidth="1"/>
    <col min="2" max="3" width="9.7109375" style="3" customWidth="1"/>
    <col min="4" max="4" width="8.7109375" style="3" customWidth="1"/>
    <col min="5" max="5" width="12.7109375" style="3" customWidth="1"/>
    <col min="6" max="6" width="10.7109375" style="3" customWidth="1"/>
    <col min="7" max="8" width="9.7109375" style="3" customWidth="1"/>
    <col min="9" max="9" width="8.7109375" style="3" customWidth="1"/>
    <col min="10" max="10" width="12.7109375" style="3" customWidth="1"/>
    <col min="11" max="11" width="10.7109375" style="3" customWidth="1"/>
    <col min="12" max="16384" width="9.140625" style="3"/>
  </cols>
  <sheetData>
    <row r="2" spans="2:24" ht="12.75" customHeight="1" x14ac:dyDescent="0.2">
      <c r="D2" s="79" t="s">
        <v>79</v>
      </c>
      <c r="E2" s="115" t="s">
        <v>140</v>
      </c>
      <c r="F2" s="115"/>
      <c r="G2" s="116"/>
      <c r="R2" s="80" t="s">
        <v>60</v>
      </c>
      <c r="S2" s="81"/>
      <c r="T2" s="3">
        <f>VLOOKUP(LEFT(E2,1),CardData,10,FALSE)</f>
        <v>6</v>
      </c>
      <c r="U2" s="81"/>
      <c r="V2" s="81"/>
      <c r="W2" s="81"/>
      <c r="X2" s="81"/>
    </row>
    <row r="3" spans="2:24" ht="12.75" customHeight="1" x14ac:dyDescent="0.2">
      <c r="D3" s="79"/>
      <c r="G3"/>
      <c r="R3" s="81"/>
      <c r="S3" s="81"/>
      <c r="T3" s="81"/>
      <c r="U3" s="81"/>
      <c r="V3" s="81"/>
      <c r="W3" s="81"/>
      <c r="X3" s="81"/>
    </row>
    <row r="4" spans="2:24" ht="12.75" customHeight="1" x14ac:dyDescent="0.2">
      <c r="D4" s="79" t="s">
        <v>61</v>
      </c>
      <c r="E4" s="82">
        <v>0</v>
      </c>
      <c r="F4" s="81"/>
      <c r="G4" s="81"/>
      <c r="R4" s="81"/>
      <c r="S4" s="81"/>
      <c r="T4" s="81"/>
      <c r="U4" s="81"/>
      <c r="V4" s="81"/>
      <c r="W4" s="81"/>
      <c r="X4" s="81"/>
    </row>
    <row r="8" spans="2:24" ht="9" customHeight="1" x14ac:dyDescent="0.2">
      <c r="E8" s="27" t="s">
        <v>110</v>
      </c>
      <c r="F8" s="19"/>
      <c r="G8" s="18"/>
      <c r="J8" s="27" t="s">
        <v>114</v>
      </c>
      <c r="K8" s="32"/>
    </row>
    <row r="9" spans="2:24" ht="12.75" customHeight="1" x14ac:dyDescent="0.2">
      <c r="B9" s="37"/>
      <c r="C9" s="16"/>
      <c r="D9" s="20"/>
      <c r="E9" s="134"/>
      <c r="F9" s="135"/>
      <c r="G9" s="136"/>
      <c r="H9" s="93"/>
      <c r="I9" s="13"/>
      <c r="J9" s="33"/>
      <c r="K9" s="34"/>
      <c r="R9" s="83" t="s">
        <v>62</v>
      </c>
      <c r="S9" s="81"/>
      <c r="T9" s="81"/>
      <c r="U9" s="81"/>
      <c r="V9" s="81"/>
      <c r="W9" s="81"/>
      <c r="X9" s="81"/>
    </row>
    <row r="10" spans="2:24" ht="12.75" customHeight="1" x14ac:dyDescent="0.2">
      <c r="B10" s="37"/>
      <c r="C10" s="16"/>
      <c r="D10" s="20"/>
      <c r="E10" s="134"/>
      <c r="F10" s="135"/>
      <c r="G10" s="136"/>
      <c r="I10" s="13"/>
      <c r="J10" s="33"/>
      <c r="K10" s="34"/>
      <c r="R10" s="98" t="s">
        <v>140</v>
      </c>
      <c r="S10" s="81"/>
      <c r="T10" s="81"/>
      <c r="U10" s="81"/>
      <c r="V10" s="81"/>
      <c r="W10" s="81"/>
      <c r="X10" s="81"/>
    </row>
    <row r="11" spans="2:24" ht="12.75" customHeight="1" x14ac:dyDescent="0.2">
      <c r="B11" s="37"/>
      <c r="C11" s="16"/>
      <c r="D11" s="20"/>
      <c r="E11" s="137"/>
      <c r="F11" s="138"/>
      <c r="G11" s="139"/>
      <c r="H11" s="86"/>
      <c r="I11" s="13"/>
      <c r="J11" s="35"/>
      <c r="K11" s="36"/>
      <c r="R11" s="98" t="s">
        <v>143</v>
      </c>
      <c r="S11" s="81"/>
      <c r="T11" s="81"/>
      <c r="U11" s="81"/>
      <c r="V11" s="81"/>
      <c r="W11" s="81"/>
      <c r="X11" s="81"/>
    </row>
    <row r="12" spans="2:24" ht="12.75" customHeight="1" x14ac:dyDescent="0.2">
      <c r="R12" s="98" t="s">
        <v>80</v>
      </c>
      <c r="S12" s="81"/>
      <c r="T12" s="81"/>
      <c r="U12" s="81"/>
      <c r="V12" s="81"/>
      <c r="W12" s="81"/>
      <c r="X12" s="81"/>
    </row>
    <row r="13" spans="2:24" ht="9" customHeight="1" x14ac:dyDescent="0.2">
      <c r="B13" s="31" t="s">
        <v>115</v>
      </c>
      <c r="C13" s="129" t="str">
        <f>VLOOKUP(LEFT(E2,1),CardData,2,FALSE) &amp;" CARD EXPENSE DISTRIBUTION VOUCHER"</f>
        <v>FUEL CARD EXPENSE DISTRIBUTION VOUCHER</v>
      </c>
      <c r="D13" s="130"/>
      <c r="E13" s="130"/>
      <c r="F13" s="130"/>
      <c r="G13" s="130"/>
      <c r="H13" s="130"/>
      <c r="I13" s="130"/>
      <c r="J13" s="130"/>
      <c r="K13" s="131"/>
      <c r="R13" s="81" t="s">
        <v>81</v>
      </c>
      <c r="S13" s="81"/>
      <c r="T13" s="81"/>
      <c r="U13" s="81"/>
      <c r="V13" s="81"/>
      <c r="W13" s="81"/>
      <c r="X13" s="81"/>
    </row>
    <row r="14" spans="2:24" ht="12.75" customHeight="1" x14ac:dyDescent="0.2">
      <c r="B14" s="7">
        <v>576</v>
      </c>
      <c r="C14" s="132"/>
      <c r="D14" s="132"/>
      <c r="E14" s="132"/>
      <c r="F14" s="132"/>
      <c r="G14" s="132"/>
      <c r="H14" s="132"/>
      <c r="I14" s="132"/>
      <c r="J14" s="132"/>
      <c r="K14" s="133"/>
      <c r="R14" s="81"/>
      <c r="S14" s="81"/>
      <c r="T14" s="81"/>
      <c r="U14" s="81"/>
      <c r="V14" s="81"/>
      <c r="W14" s="81"/>
      <c r="X14" s="81"/>
    </row>
    <row r="15" spans="2:24" s="26" customFormat="1" ht="9" customHeight="1" x14ac:dyDescent="0.15">
      <c r="B15" s="27" t="s">
        <v>116</v>
      </c>
      <c r="C15" s="28"/>
      <c r="D15" s="28"/>
      <c r="E15" s="27" t="s">
        <v>117</v>
      </c>
      <c r="G15" s="27" t="s">
        <v>118</v>
      </c>
      <c r="H15" s="28"/>
      <c r="I15" s="27" t="s">
        <v>119</v>
      </c>
      <c r="J15" s="28"/>
      <c r="K15" s="29"/>
      <c r="R15" s="84"/>
      <c r="S15" s="84"/>
      <c r="T15" s="84"/>
      <c r="U15" s="84"/>
      <c r="V15" s="84"/>
      <c r="W15" s="84"/>
      <c r="X15" s="84"/>
    </row>
    <row r="16" spans="2:24" ht="12.75" customHeight="1" x14ac:dyDescent="0.2">
      <c r="B16" s="113"/>
      <c r="C16" s="165"/>
      <c r="D16" s="114"/>
      <c r="E16" s="113"/>
      <c r="F16" s="114"/>
      <c r="G16" s="113"/>
      <c r="H16" s="114"/>
      <c r="I16" s="148" t="str">
        <f>TEXT(F18,"yy/mm") &amp;"-"&amp;G16</f>
        <v>00/01-</v>
      </c>
      <c r="J16" s="149"/>
      <c r="K16" s="150"/>
      <c r="R16" s="81"/>
      <c r="S16" s="81"/>
      <c r="T16" s="81"/>
      <c r="U16" s="81"/>
      <c r="V16" s="81"/>
      <c r="W16" s="81"/>
      <c r="X16" s="81"/>
    </row>
    <row r="17" spans="2:28" s="26" customFormat="1" ht="9" customHeight="1" x14ac:dyDescent="0.15">
      <c r="B17" s="27" t="s">
        <v>120</v>
      </c>
      <c r="E17" s="30"/>
      <c r="F17" s="27" t="s">
        <v>121</v>
      </c>
      <c r="G17" s="28"/>
      <c r="H17" s="28"/>
      <c r="I17" s="27" t="s">
        <v>122</v>
      </c>
      <c r="J17" s="28"/>
      <c r="K17" s="29"/>
      <c r="R17" s="84"/>
      <c r="S17" s="84"/>
      <c r="T17" s="84"/>
      <c r="U17" s="84"/>
      <c r="V17" s="84"/>
      <c r="W17" s="84"/>
      <c r="X17" s="84"/>
    </row>
    <row r="18" spans="2:28" ht="12.75" customHeight="1" x14ac:dyDescent="0.2">
      <c r="B18" s="148" t="str">
        <f>VLOOKUP(LEFT(E2,1),CardData,3,FALSE)</f>
        <v>1310841368A</v>
      </c>
      <c r="C18" s="149"/>
      <c r="D18" s="149"/>
      <c r="E18" s="150"/>
      <c r="F18" s="151"/>
      <c r="G18" s="152"/>
      <c r="H18" s="153"/>
      <c r="I18" s="154"/>
      <c r="J18" s="155"/>
      <c r="K18" s="156"/>
      <c r="R18" s="81"/>
      <c r="S18" s="81"/>
      <c r="T18" s="81"/>
      <c r="U18" s="81"/>
      <c r="V18" s="81"/>
      <c r="W18" s="81"/>
      <c r="X18" s="81"/>
    </row>
    <row r="19" spans="2:28" s="26" customFormat="1" ht="9" customHeight="1" x14ac:dyDescent="0.2">
      <c r="B19" s="171" t="s">
        <v>123</v>
      </c>
      <c r="C19" s="130"/>
      <c r="D19" s="130"/>
      <c r="E19" s="131"/>
      <c r="F19" s="166" t="s">
        <v>26</v>
      </c>
      <c r="G19" s="167"/>
      <c r="H19" s="167"/>
      <c r="I19" s="167"/>
      <c r="J19" s="167"/>
      <c r="K19" s="168"/>
      <c r="T19" s="84"/>
      <c r="U19" s="84"/>
      <c r="V19" s="84"/>
      <c r="W19" s="84"/>
      <c r="X19" s="84"/>
    </row>
    <row r="20" spans="2:28" ht="12.75" customHeight="1" x14ac:dyDescent="0.2">
      <c r="B20" s="123" t="str">
        <f>VLOOKUP(LEFT(E2,1),CardData,4,FALSE)</f>
        <v>US Bank National Association</v>
      </c>
      <c r="C20" s="124"/>
      <c r="D20" s="124"/>
      <c r="E20" s="125"/>
      <c r="F20" s="120" t="s">
        <v>9</v>
      </c>
      <c r="G20" s="169"/>
      <c r="H20" s="169"/>
      <c r="I20" s="169"/>
      <c r="J20" s="169"/>
      <c r="K20" s="170"/>
      <c r="R20" s="83" t="s">
        <v>63</v>
      </c>
      <c r="S20" s="85" t="s">
        <v>64</v>
      </c>
      <c r="T20" s="85" t="s">
        <v>65</v>
      </c>
      <c r="U20" s="85" t="s">
        <v>66</v>
      </c>
      <c r="V20" s="97" t="s">
        <v>67</v>
      </c>
      <c r="W20" s="97" t="s">
        <v>68</v>
      </c>
      <c r="X20" s="97" t="s">
        <v>138</v>
      </c>
      <c r="Y20" s="97" t="s">
        <v>139</v>
      </c>
      <c r="Z20" s="85" t="s">
        <v>69</v>
      </c>
      <c r="AA20" s="86" t="s">
        <v>70</v>
      </c>
      <c r="AB20" s="85" t="s">
        <v>71</v>
      </c>
    </row>
    <row r="21" spans="2:28" ht="12.75" customHeight="1" x14ac:dyDescent="0.2">
      <c r="B21" s="123" t="str">
        <f>VLOOKUP(LEFT(E2,1),CardData,5,FALSE)</f>
        <v>/ Voyager Fleet Systems</v>
      </c>
      <c r="C21" s="124"/>
      <c r="D21" s="124"/>
      <c r="E21" s="125"/>
      <c r="F21" s="120" t="s">
        <v>6</v>
      </c>
      <c r="G21" s="121"/>
      <c r="H21" s="121"/>
      <c r="I21" s="121"/>
      <c r="J21" s="121"/>
      <c r="K21" s="122"/>
      <c r="R21" s="81" t="s">
        <v>72</v>
      </c>
      <c r="S21" s="81" t="s">
        <v>78</v>
      </c>
      <c r="T21" s="98" t="s">
        <v>145</v>
      </c>
      <c r="U21" s="98" t="s">
        <v>144</v>
      </c>
      <c r="V21" s="98" t="s">
        <v>141</v>
      </c>
      <c r="W21" s="81" t="s">
        <v>102</v>
      </c>
      <c r="X21" s="81" t="s">
        <v>99</v>
      </c>
      <c r="Y21" s="81" t="s">
        <v>100</v>
      </c>
      <c r="Z21" s="81" t="s">
        <v>101</v>
      </c>
      <c r="AA21" s="3">
        <v>6</v>
      </c>
      <c r="AB21" s="81"/>
    </row>
    <row r="22" spans="2:28" ht="12.75" customHeight="1" x14ac:dyDescent="0.2">
      <c r="B22" s="123" t="str">
        <f>VLOOKUP(LEFT(E2,1),CardData,6,FALSE)</f>
        <v>c/o Texas A&amp;M Forest Service</v>
      </c>
      <c r="C22" s="124"/>
      <c r="D22" s="124"/>
      <c r="E22" s="125"/>
      <c r="F22" s="21"/>
      <c r="G22" s="22"/>
      <c r="H22" s="22"/>
      <c r="I22" s="22"/>
      <c r="J22" s="22"/>
      <c r="K22" s="23"/>
      <c r="R22" s="81" t="s">
        <v>73</v>
      </c>
      <c r="S22" s="81" t="s">
        <v>78</v>
      </c>
      <c r="T22" s="81" t="s">
        <v>82</v>
      </c>
      <c r="U22" s="81" t="s">
        <v>83</v>
      </c>
      <c r="V22" s="81" t="s">
        <v>102</v>
      </c>
      <c r="W22" s="81" t="s">
        <v>99</v>
      </c>
      <c r="X22" s="81" t="s">
        <v>100</v>
      </c>
      <c r="Y22" s="99" t="s">
        <v>2</v>
      </c>
      <c r="Z22" s="81" t="s">
        <v>93</v>
      </c>
      <c r="AA22" s="3">
        <v>5</v>
      </c>
      <c r="AB22" s="81"/>
    </row>
    <row r="23" spans="2:28" ht="12.75" customHeight="1" x14ac:dyDescent="0.2">
      <c r="B23" s="123" t="str">
        <f>VLOOKUP(LEFT(E2,1),CardData,7,FALSE)</f>
        <v>200 Technology Way, Suite 1120</v>
      </c>
      <c r="C23" s="124"/>
      <c r="D23" s="124"/>
      <c r="E23" s="125"/>
      <c r="F23" s="69" t="s">
        <v>3</v>
      </c>
      <c r="G23" s="22"/>
      <c r="H23" s="22"/>
      <c r="I23" s="72" t="s">
        <v>5</v>
      </c>
      <c r="J23" s="22"/>
      <c r="K23" s="23"/>
      <c r="R23" s="81" t="s">
        <v>74</v>
      </c>
      <c r="S23" s="81" t="s">
        <v>78</v>
      </c>
      <c r="T23" s="81" t="s">
        <v>82</v>
      </c>
      <c r="U23" s="81" t="s">
        <v>83</v>
      </c>
      <c r="V23" s="81" t="s">
        <v>102</v>
      </c>
      <c r="W23" s="81" t="s">
        <v>99</v>
      </c>
      <c r="X23" s="81" t="s">
        <v>100</v>
      </c>
      <c r="Y23" s="99" t="s">
        <v>2</v>
      </c>
      <c r="Z23" s="81" t="s">
        <v>84</v>
      </c>
      <c r="AA23" s="3">
        <v>4</v>
      </c>
      <c r="AB23" s="81"/>
    </row>
    <row r="24" spans="2:28" ht="12.75" customHeight="1" x14ac:dyDescent="0.2">
      <c r="B24" s="123" t="str">
        <f>VLOOKUP(LEFT(E2,1),CardData,8,FALSE)</f>
        <v>College Station, TX  77845-3424</v>
      </c>
      <c r="C24" s="124"/>
      <c r="D24" s="124"/>
      <c r="E24" s="125"/>
      <c r="F24" s="69" t="s">
        <v>103</v>
      </c>
      <c r="G24" s="22"/>
      <c r="H24" s="22"/>
      <c r="I24" s="104" t="s">
        <v>158</v>
      </c>
      <c r="J24" s="22"/>
      <c r="K24" s="23" t="s">
        <v>2</v>
      </c>
      <c r="M24" s="71"/>
      <c r="R24" s="81" t="s">
        <v>75</v>
      </c>
      <c r="S24" s="81" t="s">
        <v>78</v>
      </c>
      <c r="T24" s="81" t="s">
        <v>82</v>
      </c>
      <c r="U24" s="81" t="s">
        <v>83</v>
      </c>
      <c r="V24" s="81" t="s">
        <v>102</v>
      </c>
      <c r="W24" s="81" t="s">
        <v>99</v>
      </c>
      <c r="X24" s="81" t="s">
        <v>100</v>
      </c>
      <c r="Y24" s="99" t="s">
        <v>2</v>
      </c>
      <c r="Z24" s="81" t="s">
        <v>84</v>
      </c>
      <c r="AA24" s="3">
        <v>4</v>
      </c>
      <c r="AB24" s="81"/>
    </row>
    <row r="25" spans="2:28" ht="12.75" customHeight="1" thickBot="1" x14ac:dyDescent="0.25">
      <c r="B25" s="126"/>
      <c r="C25" s="127"/>
      <c r="D25" s="127"/>
      <c r="E25" s="128"/>
      <c r="F25" s="70" t="s">
        <v>4</v>
      </c>
      <c r="G25" s="24"/>
      <c r="H25" s="24"/>
      <c r="I25" s="72" t="s">
        <v>151</v>
      </c>
      <c r="J25" s="24"/>
      <c r="K25" s="25"/>
      <c r="R25" s="81" t="s">
        <v>76</v>
      </c>
      <c r="S25" s="81" t="s">
        <v>77</v>
      </c>
      <c r="T25" s="81"/>
      <c r="U25" s="81"/>
      <c r="V25" s="81"/>
      <c r="W25" s="81"/>
      <c r="X25" s="81"/>
      <c r="Y25" s="81"/>
      <c r="Z25" s="81"/>
      <c r="AB25" s="81"/>
    </row>
    <row r="26" spans="2:28" ht="12.75" customHeight="1" thickTop="1" x14ac:dyDescent="0.2">
      <c r="B26" s="145" t="s">
        <v>124</v>
      </c>
      <c r="C26" s="146"/>
      <c r="D26" s="146"/>
      <c r="E26" s="146"/>
      <c r="F26" s="146"/>
      <c r="G26" s="146"/>
      <c r="H26" s="146"/>
      <c r="I26" s="146"/>
      <c r="J26" s="146"/>
      <c r="K26" s="147"/>
    </row>
    <row r="27" spans="2:28" ht="36" customHeight="1" x14ac:dyDescent="0.2">
      <c r="B27" s="60" t="s">
        <v>10</v>
      </c>
      <c r="C27" s="60" t="s">
        <v>11</v>
      </c>
      <c r="D27" s="60" t="s">
        <v>1</v>
      </c>
      <c r="E27" s="60" t="s">
        <v>0</v>
      </c>
      <c r="F27" s="61"/>
      <c r="G27" s="60" t="s">
        <v>10</v>
      </c>
      <c r="H27" s="60" t="s">
        <v>11</v>
      </c>
      <c r="I27" s="60" t="s">
        <v>1</v>
      </c>
      <c r="J27" s="60" t="s">
        <v>0</v>
      </c>
      <c r="K27" s="61"/>
    </row>
    <row r="28" spans="2:28" ht="12.75" customHeight="1" x14ac:dyDescent="0.2">
      <c r="B28" s="53"/>
      <c r="C28" s="53"/>
      <c r="D28" s="53"/>
      <c r="E28" s="52"/>
      <c r="F28" s="11"/>
      <c r="G28" s="53"/>
      <c r="H28" s="57"/>
      <c r="I28" s="53"/>
      <c r="J28" s="58"/>
      <c r="K28" s="14"/>
    </row>
    <row r="29" spans="2:28" ht="12.75" customHeight="1" x14ac:dyDescent="0.2">
      <c r="B29" s="53"/>
      <c r="C29" s="53"/>
      <c r="D29" s="53"/>
      <c r="E29" s="52"/>
      <c r="F29" s="12"/>
      <c r="G29" s="53"/>
      <c r="H29" s="53"/>
      <c r="I29" s="53"/>
      <c r="J29" s="59"/>
      <c r="K29" s="15"/>
    </row>
    <row r="30" spans="2:28" ht="12.75" customHeight="1" x14ac:dyDescent="0.2">
      <c r="B30" s="53"/>
      <c r="C30" s="53"/>
      <c r="D30" s="53"/>
      <c r="E30" s="52"/>
      <c r="F30" s="12"/>
      <c r="G30" s="53"/>
      <c r="H30" s="53"/>
      <c r="I30" s="53"/>
      <c r="J30" s="59"/>
      <c r="K30" s="15"/>
    </row>
    <row r="31" spans="2:28" ht="12.75" customHeight="1" x14ac:dyDescent="0.2">
      <c r="B31" s="53"/>
      <c r="C31" s="53"/>
      <c r="D31" s="53"/>
      <c r="E31" s="52"/>
      <c r="F31" s="10"/>
      <c r="G31" s="53"/>
      <c r="H31" s="53"/>
      <c r="I31" s="53"/>
      <c r="J31" s="59"/>
      <c r="K31" s="15"/>
    </row>
    <row r="32" spans="2:28" ht="12.75" customHeight="1" x14ac:dyDescent="0.2">
      <c r="B32" s="53"/>
      <c r="C32" s="53"/>
      <c r="D32" s="53"/>
      <c r="E32" s="52"/>
      <c r="F32" s="10"/>
      <c r="G32" s="53"/>
      <c r="H32" s="53"/>
      <c r="I32" s="53"/>
      <c r="J32" s="59"/>
      <c r="K32" s="15"/>
    </row>
    <row r="33" spans="2:11" ht="12.75" customHeight="1" x14ac:dyDescent="0.2">
      <c r="B33" s="53"/>
      <c r="C33" s="53"/>
      <c r="D33" s="53"/>
      <c r="E33" s="52"/>
      <c r="F33" s="10"/>
      <c r="G33" s="53"/>
      <c r="H33" s="53"/>
      <c r="I33" s="53"/>
      <c r="J33" s="59"/>
      <c r="K33" s="15"/>
    </row>
    <row r="34" spans="2:11" ht="12.75" customHeight="1" x14ac:dyDescent="0.2">
      <c r="B34" s="53"/>
      <c r="C34" s="53"/>
      <c r="D34" s="53"/>
      <c r="E34" s="52"/>
      <c r="F34" s="10"/>
      <c r="G34" s="53"/>
      <c r="H34" s="53"/>
      <c r="I34" s="53"/>
      <c r="J34" s="54"/>
      <c r="K34" s="1"/>
    </row>
    <row r="35" spans="2:11" ht="12.75" customHeight="1" x14ac:dyDescent="0.2">
      <c r="B35" s="53"/>
      <c r="C35" s="53"/>
      <c r="D35" s="53"/>
      <c r="E35" s="52"/>
      <c r="F35" s="10"/>
      <c r="G35" s="53"/>
      <c r="H35" s="53"/>
      <c r="I35" s="53"/>
      <c r="J35" s="54"/>
      <c r="K35" s="1"/>
    </row>
    <row r="36" spans="2:11" ht="12.75" customHeight="1" x14ac:dyDescent="0.2">
      <c r="B36" s="53"/>
      <c r="C36" s="53"/>
      <c r="D36" s="53"/>
      <c r="E36" s="52"/>
      <c r="F36" s="10"/>
      <c r="G36" s="53"/>
      <c r="H36" s="53"/>
      <c r="I36" s="53"/>
      <c r="J36" s="54"/>
      <c r="K36" s="1"/>
    </row>
    <row r="37" spans="2:11" ht="12.75" customHeight="1" x14ac:dyDescent="0.2">
      <c r="B37" s="53"/>
      <c r="C37" s="53"/>
      <c r="D37" s="53"/>
      <c r="E37" s="52"/>
      <c r="F37" s="10"/>
      <c r="G37" s="53"/>
      <c r="H37" s="53"/>
      <c r="I37" s="53"/>
      <c r="J37" s="54"/>
      <c r="K37" s="1"/>
    </row>
    <row r="38" spans="2:11" ht="12.75" customHeight="1" x14ac:dyDescent="0.2">
      <c r="B38" s="53"/>
      <c r="C38" s="53"/>
      <c r="D38" s="53"/>
      <c r="E38" s="52"/>
      <c r="F38" s="10"/>
      <c r="G38" s="53"/>
      <c r="H38" s="53"/>
      <c r="I38" s="53"/>
      <c r="J38" s="54"/>
      <c r="K38" s="1"/>
    </row>
    <row r="39" spans="2:11" ht="12.75" customHeight="1" x14ac:dyDescent="0.2">
      <c r="B39" s="53"/>
      <c r="C39" s="53"/>
      <c r="D39" s="53"/>
      <c r="E39" s="52"/>
      <c r="F39" s="10"/>
      <c r="G39" s="53"/>
      <c r="H39" s="53"/>
      <c r="I39" s="53"/>
      <c r="J39" s="54"/>
      <c r="K39" s="1"/>
    </row>
    <row r="40" spans="2:11" ht="12.75" customHeight="1" x14ac:dyDescent="0.2">
      <c r="B40" s="53"/>
      <c r="C40" s="53"/>
      <c r="D40" s="53"/>
      <c r="E40" s="52"/>
      <c r="F40" s="10"/>
      <c r="G40" s="53"/>
      <c r="H40" s="53"/>
      <c r="I40" s="53"/>
      <c r="J40" s="54"/>
      <c r="K40" s="1"/>
    </row>
    <row r="41" spans="2:11" ht="12.75" customHeight="1" x14ac:dyDescent="0.2">
      <c r="B41" s="53"/>
      <c r="C41" s="53"/>
      <c r="D41" s="53"/>
      <c r="E41" s="52"/>
      <c r="F41" s="10"/>
      <c r="G41" s="53"/>
      <c r="H41" s="53"/>
      <c r="I41" s="53"/>
      <c r="J41" s="54"/>
      <c r="K41" s="1"/>
    </row>
    <row r="42" spans="2:11" ht="12.75" customHeight="1" x14ac:dyDescent="0.2">
      <c r="B42" s="53"/>
      <c r="C42" s="53"/>
      <c r="D42" s="53"/>
      <c r="E42" s="52"/>
      <c r="F42" s="10"/>
      <c r="G42" s="53"/>
      <c r="H42" s="53"/>
      <c r="I42" s="53"/>
      <c r="J42" s="54"/>
      <c r="K42" s="1"/>
    </row>
    <row r="43" spans="2:11" ht="12.75" customHeight="1" x14ac:dyDescent="0.2">
      <c r="B43" s="53"/>
      <c r="C43" s="53"/>
      <c r="D43" s="53"/>
      <c r="E43" s="52"/>
      <c r="F43" s="10"/>
      <c r="G43" s="157" t="s">
        <v>12</v>
      </c>
      <c r="H43" s="158"/>
      <c r="I43" s="159"/>
      <c r="J43" s="38">
        <f>SUM(E28:E47)+SUM(J28:J42)</f>
        <v>0</v>
      </c>
      <c r="K43" s="1"/>
    </row>
    <row r="44" spans="2:11" ht="12.75" customHeight="1" x14ac:dyDescent="0.2">
      <c r="B44" s="53"/>
      <c r="C44" s="53"/>
      <c r="D44" s="53"/>
      <c r="E44" s="54"/>
      <c r="F44" s="1"/>
      <c r="G44" s="160" t="s">
        <v>15</v>
      </c>
      <c r="H44" s="163"/>
      <c r="I44" s="164"/>
      <c r="J44" s="51"/>
      <c r="K44" s="1"/>
    </row>
    <row r="45" spans="2:11" ht="12.75" customHeight="1" x14ac:dyDescent="0.2">
      <c r="B45" s="53"/>
      <c r="C45" s="53"/>
      <c r="D45" s="53"/>
      <c r="E45" s="54"/>
      <c r="F45" s="1"/>
      <c r="G45" s="87" t="str">
        <f>VLOOKUP(LEFT(E2,1),CardData,9,FALSE)</f>
        <v>019214</v>
      </c>
      <c r="H45" s="47" t="s">
        <v>16</v>
      </c>
      <c r="I45" s="48" t="s">
        <v>13</v>
      </c>
      <c r="J45" s="77"/>
      <c r="K45" s="1"/>
    </row>
    <row r="46" spans="2:11" ht="12.75" customHeight="1" x14ac:dyDescent="0.2">
      <c r="B46" s="53"/>
      <c r="C46" s="53"/>
      <c r="D46" s="53"/>
      <c r="E46" s="54"/>
      <c r="F46" s="1"/>
      <c r="G46" s="160" t="s">
        <v>14</v>
      </c>
      <c r="H46" s="161"/>
      <c r="I46" s="162"/>
      <c r="J46" s="39"/>
      <c r="K46" s="1"/>
    </row>
    <row r="47" spans="2:11" ht="12.75" customHeight="1" thickBot="1" x14ac:dyDescent="0.25">
      <c r="B47" s="55"/>
      <c r="C47" s="55"/>
      <c r="D47" s="55"/>
      <c r="E47" s="56"/>
      <c r="F47" s="1"/>
      <c r="G47" s="87" t="str">
        <f>VLOOKUP(LEFT(E2,1),CardData,9,FALSE)</f>
        <v>019214</v>
      </c>
      <c r="H47" s="49" t="s">
        <v>16</v>
      </c>
      <c r="I47" s="50" t="s">
        <v>42</v>
      </c>
      <c r="J47" s="40">
        <f>-J43</f>
        <v>0</v>
      </c>
      <c r="K47" s="1"/>
    </row>
    <row r="48" spans="2:11" ht="12.75" customHeight="1" thickTop="1" x14ac:dyDescent="0.2">
      <c r="B48" s="45" t="s">
        <v>17</v>
      </c>
      <c r="C48" s="41"/>
      <c r="D48" s="41"/>
      <c r="E48" s="41"/>
      <c r="F48" s="41"/>
      <c r="G48" s="41"/>
      <c r="H48" s="41"/>
      <c r="I48" s="41"/>
      <c r="J48" s="41"/>
      <c r="K48" s="42"/>
    </row>
    <row r="49" spans="2:11" ht="11.25" customHeight="1" x14ac:dyDescent="0.2">
      <c r="B49" s="140" t="s">
        <v>163</v>
      </c>
      <c r="C49" s="141"/>
      <c r="D49" s="141"/>
      <c r="E49" s="141"/>
      <c r="F49" s="141"/>
      <c r="G49" s="141"/>
      <c r="H49" s="141"/>
      <c r="I49" s="141"/>
      <c r="J49" s="141"/>
      <c r="K49" s="142"/>
    </row>
    <row r="50" spans="2:11" ht="11.25" customHeight="1" x14ac:dyDescent="0.2">
      <c r="B50" s="140"/>
      <c r="C50" s="141"/>
      <c r="D50" s="141"/>
      <c r="E50" s="141"/>
      <c r="F50" s="141"/>
      <c r="G50" s="141"/>
      <c r="H50" s="141"/>
      <c r="I50" s="141"/>
      <c r="J50" s="141"/>
      <c r="K50" s="142"/>
    </row>
    <row r="51" spans="2:11" ht="11.25" customHeight="1" x14ac:dyDescent="0.2">
      <c r="B51" s="140"/>
      <c r="C51" s="141"/>
      <c r="D51" s="141"/>
      <c r="E51" s="141"/>
      <c r="F51" s="141"/>
      <c r="G51" s="141"/>
      <c r="H51" s="141"/>
      <c r="I51" s="141"/>
      <c r="J51" s="141"/>
      <c r="K51" s="142"/>
    </row>
    <row r="52" spans="2:11" ht="12.75" customHeight="1" x14ac:dyDescent="0.2">
      <c r="B52" s="107"/>
      <c r="C52" s="105"/>
      <c r="D52" s="105"/>
      <c r="E52" s="105"/>
      <c r="F52" s="105"/>
      <c r="G52" s="105"/>
      <c r="H52" s="105"/>
      <c r="I52" s="105"/>
      <c r="J52" s="105"/>
      <c r="K52" s="106"/>
    </row>
    <row r="53" spans="2:11" ht="12.75" customHeight="1" x14ac:dyDescent="0.2">
      <c r="B53" s="117" t="str">
        <f>IF(E4&gt;0,"* * I have reviewed and approved the "&amp;E4&amp;" Missing Receipt Form(s) included in this voucher. * *  ","There are no missing receipts for this voucher.  ")</f>
        <v xml:space="preserve">There are no missing receipts for this voucher.  </v>
      </c>
      <c r="C53" s="118"/>
      <c r="D53" s="118"/>
      <c r="E53" s="118"/>
      <c r="F53" s="118"/>
      <c r="G53" s="118"/>
      <c r="H53" s="118"/>
      <c r="I53" s="118"/>
      <c r="J53" s="118"/>
      <c r="K53" s="119"/>
    </row>
    <row r="54" spans="2:11" ht="12.75" customHeight="1" x14ac:dyDescent="0.2">
      <c r="B54" s="8" t="s">
        <v>129</v>
      </c>
      <c r="D54" s="143"/>
      <c r="E54" s="144"/>
      <c r="F54"/>
      <c r="G54" s="46" t="s">
        <v>130</v>
      </c>
      <c r="I54" s="143"/>
      <c r="J54" s="144"/>
      <c r="K54" s="34"/>
    </row>
    <row r="55" spans="2:11" ht="12.75" customHeight="1" x14ac:dyDescent="0.2">
      <c r="B55" s="2"/>
      <c r="K55" s="1"/>
    </row>
    <row r="56" spans="2:11" ht="12.75" customHeight="1" x14ac:dyDescent="0.2">
      <c r="B56" s="2"/>
      <c r="C56" s="6" t="str">
        <f>IF(I18=J43,"","* * * OUT OF BALANCE * * *")</f>
        <v/>
      </c>
      <c r="D56" s="6"/>
      <c r="E56" s="6"/>
      <c r="F56" s="6"/>
      <c r="H56" s="6" t="str">
        <f>IF(I18=J43,"","* * * OUT OF BALANCE * * *")</f>
        <v/>
      </c>
      <c r="I56" s="6"/>
      <c r="J56" s="6"/>
      <c r="K56" s="5"/>
    </row>
    <row r="57" spans="2:11" s="26" customFormat="1" ht="9" customHeight="1" x14ac:dyDescent="0.15">
      <c r="B57" s="43"/>
      <c r="C57" s="26" t="s">
        <v>7</v>
      </c>
      <c r="F57" s="26" t="s">
        <v>18</v>
      </c>
      <c r="H57" s="26" t="s">
        <v>7</v>
      </c>
      <c r="K57" s="44" t="s">
        <v>18</v>
      </c>
    </row>
    <row r="58" spans="2:11" ht="12.75" customHeight="1" x14ac:dyDescent="0.2">
      <c r="B58" s="4"/>
      <c r="C58" s="6"/>
      <c r="D58" s="6"/>
      <c r="E58" s="6"/>
      <c r="F58" s="6"/>
      <c r="G58" s="6"/>
      <c r="H58" s="6"/>
      <c r="I58" s="6"/>
      <c r="J58" s="6"/>
      <c r="K58" s="5"/>
    </row>
    <row r="59" spans="2:11" ht="12.75" customHeight="1" x14ac:dyDescent="0.2">
      <c r="B59" s="62" t="s">
        <v>131</v>
      </c>
      <c r="C59" s="19"/>
      <c r="D59" s="19"/>
      <c r="E59" s="19"/>
      <c r="F59" s="19"/>
      <c r="G59" s="19"/>
      <c r="H59" s="19"/>
      <c r="I59" s="19"/>
      <c r="J59" s="19"/>
      <c r="K59" s="18"/>
    </row>
    <row r="60" spans="2:11" ht="12.75" customHeight="1" x14ac:dyDescent="0.2">
      <c r="B60" s="2"/>
      <c r="K60" s="1"/>
    </row>
    <row r="61" spans="2:11" ht="12.75" customHeight="1" x14ac:dyDescent="0.2">
      <c r="B61" s="2"/>
      <c r="C61" s="6"/>
      <c r="D61" s="6"/>
      <c r="E61" s="6"/>
      <c r="F61" s="6"/>
      <c r="K61" s="1"/>
    </row>
    <row r="62" spans="2:11" ht="12.75" customHeight="1" x14ac:dyDescent="0.2">
      <c r="B62" s="2"/>
      <c r="C62" s="26" t="s">
        <v>7</v>
      </c>
      <c r="D62" s="26"/>
      <c r="E62" s="26"/>
      <c r="F62" s="26" t="s">
        <v>18</v>
      </c>
      <c r="K62" s="1"/>
    </row>
    <row r="63" spans="2:11" ht="12.75" customHeight="1" x14ac:dyDescent="0.2">
      <c r="B63" s="4"/>
      <c r="C63" s="6"/>
      <c r="D63" s="6"/>
      <c r="E63" s="6"/>
      <c r="F63" s="6"/>
      <c r="G63" s="6"/>
      <c r="H63" s="6"/>
      <c r="I63" s="6"/>
      <c r="J63" s="6"/>
      <c r="K63" s="5"/>
    </row>
    <row r="64" spans="2:11" ht="12.75" customHeight="1" x14ac:dyDescent="0.2">
      <c r="B64" s="103" t="s">
        <v>162</v>
      </c>
    </row>
  </sheetData>
  <sheetProtection algorithmName="SHA-512" hashValue="l+GNEXedtslY/hYcchYf4osdSi79PoRGkFPHdkij6rqeJarKc7prGjbSbeq84V9gR9YwT85OIE5pari2NqiDSw==" saltValue="MB5wVAnzDD1lcboNHzTUhQ==" spinCount="100000" sheet="1" objects="1" scenarios="1"/>
  <mergeCells count="30">
    <mergeCell ref="D54:E54"/>
    <mergeCell ref="I54:J54"/>
    <mergeCell ref="B26:K26"/>
    <mergeCell ref="I16:K16"/>
    <mergeCell ref="F18:H18"/>
    <mergeCell ref="I18:K18"/>
    <mergeCell ref="G43:I43"/>
    <mergeCell ref="G46:I46"/>
    <mergeCell ref="G44:I44"/>
    <mergeCell ref="B16:D16"/>
    <mergeCell ref="B18:E18"/>
    <mergeCell ref="B20:E20"/>
    <mergeCell ref="F19:K19"/>
    <mergeCell ref="F20:K20"/>
    <mergeCell ref="B19:E19"/>
    <mergeCell ref="E16:F16"/>
    <mergeCell ref="G16:H16"/>
    <mergeCell ref="E2:G2"/>
    <mergeCell ref="B53:K53"/>
    <mergeCell ref="F21:K21"/>
    <mergeCell ref="B23:E23"/>
    <mergeCell ref="B25:E25"/>
    <mergeCell ref="B21:E21"/>
    <mergeCell ref="B22:E22"/>
    <mergeCell ref="B24:E24"/>
    <mergeCell ref="C13:K14"/>
    <mergeCell ref="E9:G9"/>
    <mergeCell ref="E10:G10"/>
    <mergeCell ref="E11:G11"/>
    <mergeCell ref="B49:K51"/>
  </mergeCells>
  <phoneticPr fontId="0" type="noConversion"/>
  <conditionalFormatting sqref="B53:K53">
    <cfRule type="expression" dxfId="0" priority="1">
      <formula>+E4&gt;0</formula>
    </cfRule>
  </conditionalFormatting>
  <dataValidations count="6">
    <dataValidation type="textLength" operator="equal" allowBlank="1" showErrorMessage="1" errorTitle="INVALID ACCOUNT NUMBER" error="FAMIS account number must be 6 digits long." sqref="B28:B47" xr:uid="{00000000-0002-0000-0000-000000000000}">
      <formula1>6</formula1>
    </dataValidation>
    <dataValidation type="textLength" operator="equal" allowBlank="1" showInputMessage="1" showErrorMessage="1" errorTitle="INVALID ACCOUNT NUMBER" error="FAMIS account number must be 6 digits long." sqref="G28:G42" xr:uid="{00000000-0002-0000-0000-000001000000}">
      <formula1>6</formula1>
    </dataValidation>
    <dataValidation type="textLength" operator="equal" allowBlank="1" showInputMessage="1" showErrorMessage="1" errorTitle="INVALID SUPPORT ACCOUNT" error="FAMIS support account number must be 5 digits long or blank." sqref="C28:C47 H28:H42" xr:uid="{00000000-0002-0000-0000-000002000000}">
      <formula1>5</formula1>
    </dataValidation>
    <dataValidation type="textLength" operator="equal" allowBlank="1" showInputMessage="1" showErrorMessage="1" errorTitle="INVALID OBJECT CODE" error="FAMIS object code must be 4 digits long." sqref="D28:D47 I28:I42" xr:uid="{00000000-0002-0000-0000-000003000000}">
      <formula1>4</formula1>
    </dataValidation>
    <dataValidation type="whole" operator="greaterThanOrEqual" showInputMessage="1" showErrorMessage="1" sqref="E4" xr:uid="{00000000-0002-0000-0000-000004000000}">
      <formula1>0</formula1>
    </dataValidation>
    <dataValidation type="list" allowBlank="1" showInputMessage="1" showErrorMessage="1" sqref="E2:G2" xr:uid="{00000000-0002-0000-0000-000005000000}">
      <formula1>$R$10:$R$13</formula1>
    </dataValidation>
  </dataValidations>
  <printOptions horizontalCentered="1"/>
  <pageMargins left="0.25" right="0.25" top="0.5" bottom="0.5" header="0.5" footer="0.5"/>
  <pageSetup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C60"/>
  <sheetViews>
    <sheetView zoomScaleNormal="100" workbookViewId="0">
      <selection activeCell="C37" sqref="A37:C37"/>
    </sheetView>
  </sheetViews>
  <sheetFormatPr defaultRowHeight="12.75" x14ac:dyDescent="0.2"/>
  <cols>
    <col min="1" max="1" width="2.7109375" customWidth="1"/>
    <col min="2" max="2" width="4.7109375" customWidth="1"/>
    <col min="3" max="3" width="90.7109375" customWidth="1"/>
    <col min="4" max="4" width="2.7109375" customWidth="1"/>
  </cols>
  <sheetData>
    <row r="2" spans="2:3" ht="18" x14ac:dyDescent="0.25">
      <c r="B2" s="67" t="s">
        <v>134</v>
      </c>
      <c r="C2" s="67"/>
    </row>
    <row r="3" spans="2:3" ht="18" x14ac:dyDescent="0.25">
      <c r="B3" s="67" t="s">
        <v>8</v>
      </c>
      <c r="C3" s="67"/>
    </row>
    <row r="4" spans="2:3" ht="18" x14ac:dyDescent="0.25">
      <c r="B4" s="67" t="s">
        <v>19</v>
      </c>
      <c r="C4" s="67"/>
    </row>
    <row r="6" spans="2:3" x14ac:dyDescent="0.2">
      <c r="B6" s="88" t="s">
        <v>85</v>
      </c>
    </row>
    <row r="7" spans="2:3" ht="38.25" x14ac:dyDescent="0.2">
      <c r="C7" s="90" t="s">
        <v>109</v>
      </c>
    </row>
    <row r="8" spans="2:3" x14ac:dyDescent="0.2">
      <c r="C8" s="68"/>
    </row>
    <row r="9" spans="2:3" ht="25.5" x14ac:dyDescent="0.2">
      <c r="C9" s="68" t="s">
        <v>41</v>
      </c>
    </row>
    <row r="10" spans="2:3" x14ac:dyDescent="0.2">
      <c r="C10" s="68"/>
    </row>
    <row r="11" spans="2:3" x14ac:dyDescent="0.2">
      <c r="C11" s="68"/>
    </row>
    <row r="12" spans="2:3" x14ac:dyDescent="0.2">
      <c r="B12" s="88" t="s">
        <v>86</v>
      </c>
      <c r="C12" s="68"/>
    </row>
    <row r="13" spans="2:3" ht="25.5" x14ac:dyDescent="0.2">
      <c r="B13" s="89" t="s">
        <v>87</v>
      </c>
      <c r="C13" s="90" t="s">
        <v>91</v>
      </c>
    </row>
    <row r="14" spans="2:3" x14ac:dyDescent="0.2">
      <c r="B14" s="63"/>
      <c r="C14" s="90"/>
    </row>
    <row r="15" spans="2:3" ht="51" x14ac:dyDescent="0.2">
      <c r="B15" s="89" t="s">
        <v>88</v>
      </c>
      <c r="C15" s="91" t="s">
        <v>89</v>
      </c>
    </row>
    <row r="16" spans="2:3" x14ac:dyDescent="0.2">
      <c r="C16" s="68"/>
    </row>
    <row r="18" spans="2:3" x14ac:dyDescent="0.2">
      <c r="B18" s="92" t="s">
        <v>90</v>
      </c>
    </row>
    <row r="19" spans="2:3" ht="25.5" x14ac:dyDescent="0.2">
      <c r="B19" s="63" t="s">
        <v>20</v>
      </c>
      <c r="C19" s="96" t="s">
        <v>128</v>
      </c>
    </row>
    <row r="20" spans="2:3" x14ac:dyDescent="0.2">
      <c r="B20" s="63" t="s">
        <v>32</v>
      </c>
      <c r="C20" s="64" t="s">
        <v>57</v>
      </c>
    </row>
    <row r="21" spans="2:3" x14ac:dyDescent="0.2">
      <c r="B21" t="s">
        <v>22</v>
      </c>
      <c r="C21" s="64" t="s">
        <v>21</v>
      </c>
    </row>
    <row r="22" spans="2:3" x14ac:dyDescent="0.2">
      <c r="B22" s="63" t="s">
        <v>33</v>
      </c>
      <c r="C22" t="s">
        <v>27</v>
      </c>
    </row>
    <row r="23" spans="2:3" x14ac:dyDescent="0.2">
      <c r="B23" s="63" t="s">
        <v>34</v>
      </c>
      <c r="C23" s="64" t="s">
        <v>28</v>
      </c>
    </row>
    <row r="24" spans="2:3" x14ac:dyDescent="0.2">
      <c r="B24" s="63" t="s">
        <v>35</v>
      </c>
      <c r="C24" s="91" t="s">
        <v>111</v>
      </c>
    </row>
    <row r="25" spans="2:3" x14ac:dyDescent="0.2">
      <c r="B25" s="63" t="s">
        <v>23</v>
      </c>
      <c r="C25" s="17" t="s">
        <v>112</v>
      </c>
    </row>
    <row r="26" spans="2:3" x14ac:dyDescent="0.2">
      <c r="B26" s="63" t="s">
        <v>36</v>
      </c>
      <c r="C26" s="64" t="s">
        <v>94</v>
      </c>
    </row>
    <row r="27" spans="2:3" x14ac:dyDescent="0.2">
      <c r="B27" s="63" t="s">
        <v>24</v>
      </c>
      <c r="C27" s="64" t="s">
        <v>29</v>
      </c>
    </row>
    <row r="28" spans="2:3" x14ac:dyDescent="0.2">
      <c r="B28" s="63" t="s">
        <v>37</v>
      </c>
      <c r="C28" s="64" t="s">
        <v>30</v>
      </c>
    </row>
    <row r="29" spans="2:3" x14ac:dyDescent="0.2">
      <c r="B29" s="63" t="s">
        <v>25</v>
      </c>
      <c r="C29" s="91" t="s">
        <v>95</v>
      </c>
    </row>
    <row r="30" spans="2:3" ht="25.5" x14ac:dyDescent="0.2">
      <c r="B30" s="63" t="s">
        <v>26</v>
      </c>
      <c r="C30" s="95" t="s">
        <v>133</v>
      </c>
    </row>
    <row r="31" spans="2:3" ht="63.75" x14ac:dyDescent="0.2">
      <c r="B31" s="63" t="s">
        <v>38</v>
      </c>
      <c r="C31" s="64" t="s">
        <v>39</v>
      </c>
    </row>
    <row r="32" spans="2:3" x14ac:dyDescent="0.2">
      <c r="B32" s="63" t="s">
        <v>127</v>
      </c>
      <c r="C32" s="64" t="s">
        <v>40</v>
      </c>
    </row>
    <row r="33" spans="1:3" ht="51" x14ac:dyDescent="0.2">
      <c r="C33" s="64" t="s">
        <v>58</v>
      </c>
    </row>
    <row r="34" spans="1:3" ht="38.25" x14ac:dyDescent="0.2">
      <c r="B34" s="63" t="s">
        <v>125</v>
      </c>
      <c r="C34" s="95" t="s">
        <v>132</v>
      </c>
    </row>
    <row r="35" spans="1:3" x14ac:dyDescent="0.2">
      <c r="B35" s="63" t="s">
        <v>126</v>
      </c>
      <c r="C35" s="64" t="s">
        <v>31</v>
      </c>
    </row>
    <row r="37" spans="1:3" x14ac:dyDescent="0.2">
      <c r="A37" s="112"/>
      <c r="B37" s="111" t="str">
        <f>Voucher!B64</f>
        <v>Revised 10/12/2023</v>
      </c>
      <c r="C37" s="112"/>
    </row>
    <row r="40" spans="1:3" x14ac:dyDescent="0.2">
      <c r="B40" s="9"/>
      <c r="C40" s="9"/>
    </row>
    <row r="41" spans="1:3" x14ac:dyDescent="0.2">
      <c r="B41" s="9"/>
      <c r="C41" s="9"/>
    </row>
    <row r="42" spans="1:3" s="66" customFormat="1" x14ac:dyDescent="0.2">
      <c r="B42" s="65"/>
      <c r="C42" s="65"/>
    </row>
    <row r="43" spans="1:3" s="66" customFormat="1" x14ac:dyDescent="0.2">
      <c r="B43" s="65"/>
      <c r="C43" s="65"/>
    </row>
    <row r="44" spans="1:3" s="66" customFormat="1" x14ac:dyDescent="0.2">
      <c r="B44" s="65"/>
      <c r="C44" s="65"/>
    </row>
    <row r="45" spans="1:3" s="66" customFormat="1" x14ac:dyDescent="0.2">
      <c r="B45" s="65"/>
      <c r="C45" s="65"/>
    </row>
    <row r="46" spans="1:3" s="66" customFormat="1" x14ac:dyDescent="0.2">
      <c r="B46" s="65"/>
      <c r="C46" s="65"/>
    </row>
    <row r="47" spans="1:3" s="66" customFormat="1" x14ac:dyDescent="0.2">
      <c r="B47" s="65"/>
      <c r="C47" s="65"/>
    </row>
    <row r="48" spans="1:3" s="66" customFormat="1" x14ac:dyDescent="0.2">
      <c r="B48" s="65"/>
      <c r="C48" s="65"/>
    </row>
    <row r="49" spans="2:3" s="66" customFormat="1" x14ac:dyDescent="0.2">
      <c r="B49" s="65"/>
      <c r="C49" s="65"/>
    </row>
    <row r="50" spans="2:3" s="66" customFormat="1" x14ac:dyDescent="0.2">
      <c r="B50" s="65"/>
      <c r="C50" s="65"/>
    </row>
    <row r="51" spans="2:3" s="66" customFormat="1" x14ac:dyDescent="0.2">
      <c r="B51" s="65"/>
      <c r="C51" s="65"/>
    </row>
    <row r="52" spans="2:3" s="66" customFormat="1" x14ac:dyDescent="0.2">
      <c r="B52" s="65"/>
      <c r="C52" s="65"/>
    </row>
    <row r="53" spans="2:3" s="66" customFormat="1" x14ac:dyDescent="0.2">
      <c r="B53" s="65"/>
      <c r="C53" s="65"/>
    </row>
    <row r="54" spans="2:3" s="66" customFormat="1" x14ac:dyDescent="0.2">
      <c r="B54" s="65"/>
      <c r="C54" s="65"/>
    </row>
    <row r="55" spans="2:3" s="66" customFormat="1" x14ac:dyDescent="0.2">
      <c r="B55" s="65"/>
      <c r="C55" s="65"/>
    </row>
    <row r="56" spans="2:3" s="66" customFormat="1" x14ac:dyDescent="0.2">
      <c r="B56" s="65"/>
      <c r="C56" s="65"/>
    </row>
    <row r="57" spans="2:3" s="66" customFormat="1" x14ac:dyDescent="0.2">
      <c r="B57" s="65"/>
      <c r="C57" s="65"/>
    </row>
    <row r="58" spans="2:3" s="66" customFormat="1" x14ac:dyDescent="0.2">
      <c r="B58" s="65"/>
      <c r="C58" s="65"/>
    </row>
    <row r="59" spans="2:3" s="66" customFormat="1" x14ac:dyDescent="0.2">
      <c r="B59" s="65"/>
      <c r="C59" s="65"/>
    </row>
    <row r="60" spans="2:3" s="66" customFormat="1" x14ac:dyDescent="0.2">
      <c r="B60" s="65"/>
      <c r="C60" s="65"/>
    </row>
  </sheetData>
  <sheetProtection algorithmName="SHA-512" hashValue="0Bt5FjJMRLLUG6whWpJJRHAymhNc5VNS9ixDDCfsl0PxyI6Z66BYvjJTLxlbVk4r0/31u36HcKXWnaVSSf5kFQ==" saltValue="vMXLN6MVCYpebiUSEXzqDg==" spinCount="100000" sheet="1" objects="1" scenarios="1"/>
  <phoneticPr fontId="0" type="noConversion"/>
  <pageMargins left="0.25" right="0.25" top="0.5" bottom="0.75" header="0.5" footer="0.5"/>
  <pageSetup fitToHeight="0" orientation="portrait" r:id="rId1"/>
  <headerFooter alignWithMargins="0">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C51"/>
  <sheetViews>
    <sheetView zoomScaleNormal="100" workbookViewId="0">
      <selection activeCell="L43" sqref="L43"/>
    </sheetView>
  </sheetViews>
  <sheetFormatPr defaultColWidth="9.140625" defaultRowHeight="12.75" x14ac:dyDescent="0.2"/>
  <cols>
    <col min="1" max="1" width="2.7109375" style="65" customWidth="1"/>
    <col min="2" max="2" width="10.7109375" style="65" customWidth="1"/>
    <col min="3" max="3" width="80.7109375" style="65" customWidth="1"/>
    <col min="4" max="16384" width="9.140625" style="65"/>
  </cols>
  <sheetData>
    <row r="2" spans="2:3" ht="18" x14ac:dyDescent="0.2">
      <c r="B2" s="78" t="s">
        <v>134</v>
      </c>
      <c r="C2" s="73"/>
    </row>
    <row r="3" spans="2:3" ht="18" x14ac:dyDescent="0.2">
      <c r="B3" s="78" t="s">
        <v>45</v>
      </c>
      <c r="C3" s="73"/>
    </row>
    <row r="4" spans="2:3" ht="18" x14ac:dyDescent="0.2">
      <c r="B4" s="78" t="s">
        <v>46</v>
      </c>
      <c r="C4" s="76"/>
    </row>
    <row r="8" spans="2:3" s="74" customFormat="1" ht="50.1" customHeight="1" x14ac:dyDescent="0.2">
      <c r="B8" s="74" t="s">
        <v>43</v>
      </c>
      <c r="C8" s="74" t="s">
        <v>44</v>
      </c>
    </row>
    <row r="9" spans="2:3" s="74" customFormat="1" ht="12.75" customHeight="1" x14ac:dyDescent="0.2">
      <c r="B9" s="100" t="s">
        <v>155</v>
      </c>
      <c r="C9" s="100" t="s">
        <v>156</v>
      </c>
    </row>
    <row r="10" spans="2:3" s="74" customFormat="1" ht="12.75" customHeight="1" x14ac:dyDescent="0.2">
      <c r="B10" s="101"/>
      <c r="C10" s="102" t="s">
        <v>157</v>
      </c>
    </row>
    <row r="11" spans="2:3" s="74" customFormat="1" ht="12.75" customHeight="1" x14ac:dyDescent="0.2"/>
    <row r="12" spans="2:3" s="75" customFormat="1" ht="12.75" customHeight="1" x14ac:dyDescent="0.2">
      <c r="B12" s="75" t="s">
        <v>152</v>
      </c>
      <c r="C12" s="75" t="s">
        <v>153</v>
      </c>
    </row>
    <row r="13" spans="2:3" ht="12.75" customHeight="1" x14ac:dyDescent="0.2">
      <c r="C13" s="65" t="s">
        <v>154</v>
      </c>
    </row>
    <row r="14" spans="2:3" ht="12.75" customHeight="1" x14ac:dyDescent="0.2"/>
    <row r="15" spans="2:3" ht="12.75" customHeight="1" x14ac:dyDescent="0.2">
      <c r="B15" s="75" t="s">
        <v>149</v>
      </c>
      <c r="C15" s="75" t="s">
        <v>150</v>
      </c>
    </row>
    <row r="16" spans="2:3" ht="12.75" customHeight="1" x14ac:dyDescent="0.2">
      <c r="C16" s="94" t="s">
        <v>146</v>
      </c>
    </row>
    <row r="17" spans="2:3" ht="12.75" customHeight="1" x14ac:dyDescent="0.2">
      <c r="C17" s="94" t="s">
        <v>147</v>
      </c>
    </row>
    <row r="18" spans="2:3" ht="12.75" customHeight="1" x14ac:dyDescent="0.2">
      <c r="C18" s="94" t="s">
        <v>148</v>
      </c>
    </row>
    <row r="19" spans="2:3" ht="12.75" customHeight="1" x14ac:dyDescent="0.2"/>
    <row r="20" spans="2:3" s="75" customFormat="1" x14ac:dyDescent="0.2">
      <c r="B20" s="75" t="s">
        <v>136</v>
      </c>
      <c r="C20" s="75" t="s">
        <v>142</v>
      </c>
    </row>
    <row r="21" spans="2:3" x14ac:dyDescent="0.2">
      <c r="C21" s="17" t="s">
        <v>108</v>
      </c>
    </row>
    <row r="22" spans="2:3" x14ac:dyDescent="0.2">
      <c r="C22" s="17" t="s">
        <v>104</v>
      </c>
    </row>
    <row r="23" spans="2:3" x14ac:dyDescent="0.2">
      <c r="C23" s="94" t="s">
        <v>137</v>
      </c>
    </row>
    <row r="24" spans="2:3" x14ac:dyDescent="0.2">
      <c r="C24" s="17" t="s">
        <v>113</v>
      </c>
    </row>
    <row r="25" spans="2:3" x14ac:dyDescent="0.2">
      <c r="C25" s="17" t="s">
        <v>105</v>
      </c>
    </row>
    <row r="26" spans="2:3" x14ac:dyDescent="0.2">
      <c r="C26" s="17" t="s">
        <v>106</v>
      </c>
    </row>
    <row r="27" spans="2:3" x14ac:dyDescent="0.2">
      <c r="C27" s="17" t="s">
        <v>107</v>
      </c>
    </row>
    <row r="28" spans="2:3" x14ac:dyDescent="0.2">
      <c r="C28" s="94" t="s">
        <v>135</v>
      </c>
    </row>
    <row r="29" spans="2:3" x14ac:dyDescent="0.2">
      <c r="C29" s="17"/>
    </row>
    <row r="31" spans="2:3" x14ac:dyDescent="0.2">
      <c r="B31" s="75" t="s">
        <v>97</v>
      </c>
      <c r="C31" s="75" t="s">
        <v>98</v>
      </c>
    </row>
    <row r="32" spans="2:3" ht="25.5" x14ac:dyDescent="0.2">
      <c r="C32" s="17" t="s">
        <v>92</v>
      </c>
    </row>
    <row r="33" spans="1:3" ht="25.5" x14ac:dyDescent="0.2">
      <c r="C33" s="17" t="s">
        <v>96</v>
      </c>
    </row>
    <row r="34" spans="1:3" x14ac:dyDescent="0.2">
      <c r="C34" s="17"/>
    </row>
    <row r="36" spans="1:3" x14ac:dyDescent="0.2">
      <c r="B36" s="75" t="s">
        <v>49</v>
      </c>
      <c r="C36" s="75" t="s">
        <v>59</v>
      </c>
    </row>
    <row r="37" spans="1:3" x14ac:dyDescent="0.2">
      <c r="B37" s="17"/>
      <c r="C37" s="17" t="s">
        <v>50</v>
      </c>
    </row>
    <row r="38" spans="1:3" x14ac:dyDescent="0.2">
      <c r="C38" s="65" t="s">
        <v>51</v>
      </c>
    </row>
    <row r="39" spans="1:3" ht="25.5" x14ac:dyDescent="0.2">
      <c r="C39" s="65" t="s">
        <v>52</v>
      </c>
    </row>
    <row r="40" spans="1:3" x14ac:dyDescent="0.2">
      <c r="C40" s="65" t="s">
        <v>53</v>
      </c>
    </row>
    <row r="41" spans="1:3" x14ac:dyDescent="0.2">
      <c r="C41" s="65" t="s">
        <v>55</v>
      </c>
    </row>
    <row r="42" spans="1:3" x14ac:dyDescent="0.2">
      <c r="C42" s="65" t="s">
        <v>56</v>
      </c>
    </row>
    <row r="45" spans="1:3" x14ac:dyDescent="0.2">
      <c r="B45" s="75" t="s">
        <v>47</v>
      </c>
      <c r="C45" s="75" t="s">
        <v>48</v>
      </c>
    </row>
    <row r="46" spans="1:3" x14ac:dyDescent="0.2">
      <c r="C46" s="65" t="s">
        <v>54</v>
      </c>
    </row>
    <row r="47" spans="1:3" x14ac:dyDescent="0.2">
      <c r="A47" s="108"/>
      <c r="B47" s="108"/>
      <c r="C47" s="108"/>
    </row>
    <row r="48" spans="1:3" x14ac:dyDescent="0.2">
      <c r="A48" s="108"/>
      <c r="B48" s="109" t="s">
        <v>160</v>
      </c>
      <c r="C48" s="109" t="s">
        <v>161</v>
      </c>
    </row>
    <row r="49" spans="1:3" x14ac:dyDescent="0.2">
      <c r="A49" s="108"/>
      <c r="B49" s="108"/>
      <c r="C49" s="108" t="s">
        <v>159</v>
      </c>
    </row>
    <row r="50" spans="1:3" x14ac:dyDescent="0.2">
      <c r="A50" s="108"/>
      <c r="B50" s="108"/>
      <c r="C50" s="108"/>
    </row>
    <row r="51" spans="1:3" x14ac:dyDescent="0.2">
      <c r="A51" s="110"/>
      <c r="B51" s="111" t="str">
        <f>Voucher!B64</f>
        <v>Revised 10/12/2023</v>
      </c>
      <c r="C51" s="108"/>
    </row>
  </sheetData>
  <sheetProtection algorithmName="SHA-512" hashValue="cSL/aqtH7XafG3tKjLLyiNvh8W3c/E+tLJmUDLtpIZSEfuNii0hkEhT38QylYsKNXvX2ADphHQb87CVkRQYzOg==" saltValue="7a1EaQaU/9n8oPHGIkMV1w==" spinCount="100000" sheet="1" objects="1" scenarios="1"/>
  <phoneticPr fontId="11" type="noConversion"/>
  <printOptions horizontalCentered="1"/>
  <pageMargins left="0.5" right="0.5" top="0.5" bottom="0.5" header="0.5" footer="0.5"/>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01FA20E681DB44886318091F9D53D6" ma:contentTypeVersion="17" ma:contentTypeDescription="Create a new document." ma:contentTypeScope="" ma:versionID="3aa49b821fcdcb6202e56b923cb2a8ea">
  <xsd:schema xmlns:xsd="http://www.w3.org/2001/XMLSchema" xmlns:xs="http://www.w3.org/2001/XMLSchema" xmlns:p="http://schemas.microsoft.com/office/2006/metadata/properties" xmlns:ns1="http://schemas.microsoft.com/sharepoint/v3" xmlns:ns2="6819ce1a-c6ed-457e-aaaa-d09a469b0545" xmlns:ns3="096f3cc7-3874-4d01-bd76-f2f69c5613b9" targetNamespace="http://schemas.microsoft.com/office/2006/metadata/properties" ma:root="true" ma:fieldsID="7bcd994a94d2e859707be7a047c4bcb7" ns1:_="" ns2:_="" ns3:_="">
    <xsd:import namespace="http://schemas.microsoft.com/sharepoint/v3"/>
    <xsd:import namespace="6819ce1a-c6ed-457e-aaaa-d09a469b0545"/>
    <xsd:import namespace="096f3cc7-3874-4d01-bd76-f2f69c5613b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19ce1a-c6ed-457e-aaaa-d09a469b05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88b63edd-32fd-4cd9-880b-48c3b8cbb6fc}" ma:internalName="TaxCatchAll" ma:showField="CatchAllData" ma:web="6819ce1a-c6ed-457e-aaaa-d09a469b054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6f3cc7-3874-4d01-bd76-f2f69c5613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331c53f-a3c3-46a3-89e8-485d927a12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6819ce1a-c6ed-457e-aaaa-d09a469b0545">UEKHZ4HHEJXQ-292801454-178303</_dlc_DocId>
    <_dlc_DocIdUrl xmlns="6819ce1a-c6ed-457e-aaaa-d09a469b0545">
      <Url>https://texasforestservice.sharepoint.com/sites/Share-AssociateDirectorsOffice-FIAD/_layouts/15/DocIdRedir.aspx?ID=UEKHZ4HHEJXQ-292801454-178303</Url>
      <Description>UEKHZ4HHEJXQ-292801454-178303</Description>
    </_dlc_DocIdUrl>
    <TaxCatchAll xmlns="6819ce1a-c6ed-457e-aaaa-d09a469b0545" xsi:nil="true"/>
    <lcf76f155ced4ddcb4097134ff3c332f xmlns="096f3cc7-3874-4d01-bd76-f2f69c5613b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08966B9-B29F-4AEB-9448-98F4E8CC23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19ce1a-c6ed-457e-aaaa-d09a469b0545"/>
    <ds:schemaRef ds:uri="096f3cc7-3874-4d01-bd76-f2f69c5613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326554-E8F8-4621-9607-A97BF8A5A2F8}">
  <ds:schemaRefs>
    <ds:schemaRef ds:uri="http://schemas.microsoft.com/sharepoint/events"/>
  </ds:schemaRefs>
</ds:datastoreItem>
</file>

<file path=customXml/itemProps3.xml><?xml version="1.0" encoding="utf-8"?>
<ds:datastoreItem xmlns:ds="http://schemas.openxmlformats.org/officeDocument/2006/customXml" ds:itemID="{03A8CB39-6B90-4AFF-86DD-5DF70CCD7EF8}">
  <ds:schemaRefs>
    <ds:schemaRef ds:uri="http://schemas.microsoft.com/sharepoint/v3/contenttype/forms"/>
  </ds:schemaRefs>
</ds:datastoreItem>
</file>

<file path=customXml/itemProps4.xml><?xml version="1.0" encoding="utf-8"?>
<ds:datastoreItem xmlns:ds="http://schemas.openxmlformats.org/officeDocument/2006/customXml" ds:itemID="{F9730845-8746-4AA4-B81E-746CA7E06839}">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096f3cc7-3874-4d01-bd76-f2f69c5613b9"/>
    <ds:schemaRef ds:uri="6819ce1a-c6ed-457e-aaaa-d09a469b0545"/>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Voucher</vt:lpstr>
      <vt:lpstr>Instructions</vt:lpstr>
      <vt:lpstr>Change Log</vt:lpstr>
      <vt:lpstr>CardData</vt:lpstr>
      <vt:lpstr>'Change Log'!Print_Area</vt:lpstr>
      <vt:lpstr>Instructions!Print_Area</vt:lpstr>
      <vt:lpstr>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2013-01-29T22:42:20Z</dcterms:created>
  <dcterms:modified xsi:type="dcterms:W3CDTF">2023-10-12T13:33:24Z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0x0101000301FA20E681DB44886318091F9D53D6</vt:lpwstr>
  </property>
  <property fmtid="{D5CDD505-2E9C-101B-9397-08002B2CF9AE}" pid="3" name="Order">
    <vt:r8>145600</vt:r8>
  </property>
  <property fmtid="{D5CDD505-2E9C-101B-9397-08002B2CF9AE}" pid="4" name="_dlc_DocIdItemGuid">
    <vt:lpwstr>3c0e1dea-fc13-41ad-8b5b-fc790b785c6f</vt:lpwstr>
  </property>
  <property fmtid="{D5CDD505-2E9C-101B-9397-08002B2CF9AE}" pid="5" name="MediaServiceImageTags">
    <vt:lpwstr/>
  </property>
</Properties>
</file>